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codeName="ThisWorkbook" defaultThemeVersion="124226"/>
  <mc:AlternateContent xmlns:mc="http://schemas.openxmlformats.org/markup-compatibility/2006">
    <mc:Choice Requires="x15">
      <x15ac:absPath xmlns:x15ac="http://schemas.microsoft.com/office/spreadsheetml/2010/11/ac" url="D:\BC\Báo cáo tài chính\"/>
    </mc:Choice>
  </mc:AlternateContent>
  <xr:revisionPtr revIDLastSave="0" documentId="13_ncr:1_{538EB1E1-7EDA-496F-8847-6652330030D6}" xr6:coauthVersionLast="47" xr6:coauthVersionMax="47" xr10:uidLastSave="{00000000-0000-0000-0000-000000000000}"/>
  <bookViews>
    <workbookView xWindow="-120" yWindow="-120" windowWidth="20730" windowHeight="11160" tabRatio="899" activeTab="3" xr2:uid="{00000000-000D-0000-FFFF-FFFF00000000}"/>
  </bookViews>
  <sheets>
    <sheet name="CDKT" sheetId="74" r:id="rId1"/>
    <sheet name="LCTT" sheetId="11" state="hidden" r:id="rId2"/>
    <sheet name="LCTT- gtiep" sheetId="55" state="hidden" r:id="rId3"/>
    <sheet name="KQKD" sheetId="75" r:id="rId4"/>
    <sheet name="LCTT-TT" sheetId="76" r:id="rId5"/>
    <sheet name="TM1" sheetId="61" r:id="rId6"/>
    <sheet name="TM2" sheetId="78" r:id="rId7"/>
    <sheet name="TM3" sheetId="79" r:id="rId8"/>
    <sheet name="SO CAI 111,112" sheetId="67" state="hidden" r:id="rId9"/>
    <sheet name="00000000" sheetId="54" state="veryHidden" r:id="rId10"/>
    <sheet name="XL4Poppy" sheetId="71" state="hidden" r:id="rId11"/>
    <sheet name="~         " sheetId="72" state="veryHidden" r:id="rId12"/>
  </sheets>
  <definedNames>
    <definedName name="\0" localSheetId="10">#REF!</definedName>
    <definedName name="\T" localSheetId="11">#REF!</definedName>
    <definedName name="\T">#REF!</definedName>
    <definedName name="\z" localSheetId="10">#REF!</definedName>
    <definedName name="__Count" localSheetId="11">14</definedName>
    <definedName name="__IntlFixup" hidden="1">TRUE</definedName>
    <definedName name="__Key1">#REF!</definedName>
    <definedName name="_01_11_2001">#N/A</definedName>
    <definedName name="_1" localSheetId="11">#REF!</definedName>
    <definedName name="_1" localSheetId="10">#REF!</definedName>
    <definedName name="_1">#REF!</definedName>
    <definedName name="_1000A01">#N/A</definedName>
    <definedName name="_10SOÁ_CTÖØ" localSheetId="11">#REF!</definedName>
    <definedName name="_11SOÁ_CTÖØ">#REF!</definedName>
    <definedName name="_12SOÁ_LÖÔÏNG" localSheetId="11">#REF!</definedName>
    <definedName name="_13SOÁ_LÖÔÏNG">#REF!</definedName>
    <definedName name="_15TEÂN_HAØNG">#REF!</definedName>
    <definedName name="_16TEÂN_KHAÙCH_HAØ" localSheetId="11">#REF!</definedName>
    <definedName name="_17TEÂN_KHAÙCH_HAØ">#REF!</definedName>
    <definedName name="_18THAØNH_TIEÀN" localSheetId="11">#REF!</definedName>
    <definedName name="_19THAØNH_TIEÀN">#REF!</definedName>
    <definedName name="_2" localSheetId="11">#REF!</definedName>
    <definedName name="_2" localSheetId="10">#REF!</definedName>
    <definedName name="_2">#REF!</definedName>
    <definedName name="_20TRÒ_GIAÙ" localSheetId="11">#REF!</definedName>
    <definedName name="_21TRÒ_GIAÙ">#REF!</definedName>
    <definedName name="_22TRÒ_GIAÙ__VAT" localSheetId="11">#REF!</definedName>
    <definedName name="_23NA">#REF!</definedName>
    <definedName name="_23NB">#REF!</definedName>
    <definedName name="_23NC">#REF!</definedName>
    <definedName name="_23TRÒ_GIAÙ__VAT">#REF!</definedName>
    <definedName name="_4MAÕ_HAØNG" localSheetId="11">#REF!</definedName>
    <definedName name="_5MAÕ_HAØNG">#REF!</definedName>
    <definedName name="_6MAÕ_SOÁ_THUEÁ" localSheetId="11">#REF!</definedName>
    <definedName name="_7MAÕ_SOÁ_THUEÁ">#REF!</definedName>
    <definedName name="_8ÑÔN_GIAÙ" localSheetId="11">#REF!</definedName>
    <definedName name="_9ÑÔN_GIAÙ">#REF!</definedName>
    <definedName name="_a1" localSheetId="11" hidden="1">{"'Sheet1'!$L$16"}</definedName>
    <definedName name="_a1" hidden="1">{"'Sheet1'!$L$16"}</definedName>
    <definedName name="_atn1" localSheetId="11">#REF!</definedName>
    <definedName name="_atn1">#REF!</definedName>
    <definedName name="_atn10" localSheetId="11">#REF!</definedName>
    <definedName name="_atn10">#REF!</definedName>
    <definedName name="_atn2" localSheetId="11">#REF!</definedName>
    <definedName name="_atn2">#REF!</definedName>
    <definedName name="_atn3" localSheetId="11">#REF!</definedName>
    <definedName name="_atn3">#REF!</definedName>
    <definedName name="_atn4" localSheetId="11">#REF!</definedName>
    <definedName name="_atn4">#REF!</definedName>
    <definedName name="_atn5" localSheetId="11">#REF!</definedName>
    <definedName name="_atn5">#REF!</definedName>
    <definedName name="_atn6" localSheetId="11">#REF!</definedName>
    <definedName name="_atn6">#REF!</definedName>
    <definedName name="_atn7" localSheetId="11">#REF!</definedName>
    <definedName name="_atn7">#REF!</definedName>
    <definedName name="_atn8" localSheetId="11">#REF!</definedName>
    <definedName name="_atn8">#REF!</definedName>
    <definedName name="_atn9" localSheetId="11">#REF!</definedName>
    <definedName name="_atn9">#REF!</definedName>
    <definedName name="_boi1" localSheetId="11">#REF!</definedName>
    <definedName name="_boi1">#REF!</definedName>
    <definedName name="_boi2" localSheetId="11">#REF!</definedName>
    <definedName name="_boi2">#REF!</definedName>
    <definedName name="_BTM150">#REF!</definedName>
    <definedName name="_BTM200">#REF!</definedName>
    <definedName name="_BTM250">#REF!</definedName>
    <definedName name="_BTM300">#REF!</definedName>
    <definedName name="_Builtin0" localSheetId="11">'~         '!$A$1</definedName>
    <definedName name="_Builtin0">XL4Poppy!$C$4</definedName>
    <definedName name="_cao1" localSheetId="11">#REF!</definedName>
    <definedName name="_cao1" localSheetId="10">#REF!</definedName>
    <definedName name="_cao1">#REF!</definedName>
    <definedName name="_cao2" localSheetId="11">#REF!</definedName>
    <definedName name="_cao2" localSheetId="10">#REF!</definedName>
    <definedName name="_cao2">#REF!</definedName>
    <definedName name="_cao3" localSheetId="11">#REF!</definedName>
    <definedName name="_cao3" localSheetId="10">#REF!</definedName>
    <definedName name="_cao3">#REF!</definedName>
    <definedName name="_cao4" localSheetId="11">#REF!</definedName>
    <definedName name="_cao4" localSheetId="10">#REF!</definedName>
    <definedName name="_cao4">#REF!</definedName>
    <definedName name="_cao5" localSheetId="11">#REF!</definedName>
    <definedName name="_cao5" localSheetId="10">#REF!</definedName>
    <definedName name="_cao5">#REF!</definedName>
    <definedName name="_cao6" localSheetId="11">#REF!</definedName>
    <definedName name="_cao6" localSheetId="10">#REF!</definedName>
    <definedName name="_cao6">#REF!</definedName>
    <definedName name="_cdc101">#REF!</definedName>
    <definedName name="_cdc1019">#REF!</definedName>
    <definedName name="_cdc102">#REF!</definedName>
    <definedName name="_cdc1020">#REF!</definedName>
    <definedName name="_cdc1021">#REF!</definedName>
    <definedName name="_cdc1022">#REF!</definedName>
    <definedName name="_cdc103">#REF!</definedName>
    <definedName name="_cdc104">#REF!</definedName>
    <definedName name="_cdc108">#REF!</definedName>
    <definedName name="_cdc121">#REF!</definedName>
    <definedName name="_cdc1219">#REF!</definedName>
    <definedName name="_cdc122">#REF!</definedName>
    <definedName name="_cdc1220">#REF!</definedName>
    <definedName name="_cdc1221">#REF!</definedName>
    <definedName name="_cdc1222">#REF!</definedName>
    <definedName name="_cdc123">#REF!</definedName>
    <definedName name="_cdc124">#REF!</definedName>
    <definedName name="_cdc128">#REF!</definedName>
    <definedName name="_cdc151">#REF!</definedName>
    <definedName name="_cdc1519">#REF!</definedName>
    <definedName name="_cdc152">#REF!</definedName>
    <definedName name="_cdc1520">#REF!</definedName>
    <definedName name="_cdc1521">#REF!</definedName>
    <definedName name="_cdc1522">#REF!</definedName>
    <definedName name="_cdc153">#REF!</definedName>
    <definedName name="_cdc154">#REF!</definedName>
    <definedName name="_cdc158">#REF!</definedName>
    <definedName name="_cdc201">#REF!</definedName>
    <definedName name="_cdc2019">#REF!</definedName>
    <definedName name="_cdc202">#REF!</definedName>
    <definedName name="_cdc2020">#REF!</definedName>
    <definedName name="_cdc2021">#REF!</definedName>
    <definedName name="_cdc2022">#REF!</definedName>
    <definedName name="_cdc203">#REF!</definedName>
    <definedName name="_cdc204">#REF!</definedName>
    <definedName name="_cdc208">#REF!</definedName>
    <definedName name="_cdc41">#REF!</definedName>
    <definedName name="_cdc419">#REF!</definedName>
    <definedName name="_cdc42">#REF!</definedName>
    <definedName name="_cdc420">#REF!</definedName>
    <definedName name="_cdc421">#REF!</definedName>
    <definedName name="_cdc422">#REF!</definedName>
    <definedName name="_cdc43">#REF!</definedName>
    <definedName name="_cdc44">#REF!</definedName>
    <definedName name="_cdc48">#REF!</definedName>
    <definedName name="_cdc61">#REF!</definedName>
    <definedName name="_cdc619">#REF!</definedName>
    <definedName name="_cdc62">#REF!</definedName>
    <definedName name="_cdc620">#REF!</definedName>
    <definedName name="_cdc621">#REF!</definedName>
    <definedName name="_cdc622">#REF!</definedName>
    <definedName name="_cdc63">#REF!</definedName>
    <definedName name="_cdc64">#REF!</definedName>
    <definedName name="_cdc68">#REF!</definedName>
    <definedName name="_cdc81">#REF!</definedName>
    <definedName name="_cdc819">#REF!</definedName>
    <definedName name="_cdc82">#REF!</definedName>
    <definedName name="_cdc820">#REF!</definedName>
    <definedName name="_cdc821">#REF!</definedName>
    <definedName name="_cdc822">#REF!</definedName>
    <definedName name="_cdc83">#REF!</definedName>
    <definedName name="_cdc84">#REF!</definedName>
    <definedName name="_cdc88">#REF!</definedName>
    <definedName name="_coc250">#REF!</definedName>
    <definedName name="_coc300">#REF!</definedName>
    <definedName name="_coc350">#REF!</definedName>
    <definedName name="_CON1" localSheetId="11">#REF!</definedName>
    <definedName name="_CON1">#REF!</definedName>
    <definedName name="_CON2" localSheetId="11">#REF!</definedName>
    <definedName name="_CON2">#REF!</definedName>
    <definedName name="_Count" localSheetId="11">3</definedName>
    <definedName name="_cpd1" localSheetId="11">#REF!</definedName>
    <definedName name="_cpd1">#REF!</definedName>
    <definedName name="_cpd2" localSheetId="11">#REF!</definedName>
    <definedName name="_cpd2">#REF!</definedName>
    <definedName name="_cha1">#REF!</definedName>
    <definedName name="_cha19">#REF!</definedName>
    <definedName name="_cha2">#REF!</definedName>
    <definedName name="_cha20">#REF!</definedName>
    <definedName name="_cha21">#REF!</definedName>
    <definedName name="_cha22">#REF!</definedName>
    <definedName name="_cha3">#REF!</definedName>
    <definedName name="_cha4">#REF!</definedName>
    <definedName name="_cha8">#REF!</definedName>
    <definedName name="_dai1" localSheetId="11">#REF!</definedName>
    <definedName name="_dai1" localSheetId="10">#REF!</definedName>
    <definedName name="_dai1">#REF!</definedName>
    <definedName name="_dai2" localSheetId="11">#REF!</definedName>
    <definedName name="_dai2" localSheetId="10">#REF!</definedName>
    <definedName name="_dai2">#REF!</definedName>
    <definedName name="_dai3" localSheetId="11">#REF!</definedName>
    <definedName name="_dai3" localSheetId="10">#REF!</definedName>
    <definedName name="_dai3">#REF!</definedName>
    <definedName name="_dai4" localSheetId="11">#REF!</definedName>
    <definedName name="_dai4" localSheetId="10">#REF!</definedName>
    <definedName name="_dai4">#REF!</definedName>
    <definedName name="_dai5" localSheetId="11">#REF!</definedName>
    <definedName name="_dai5" localSheetId="10">#REF!</definedName>
    <definedName name="_dai5">#REF!</definedName>
    <definedName name="_dai6" localSheetId="11">#REF!</definedName>
    <definedName name="_dai6" localSheetId="10">#REF!</definedName>
    <definedName name="_dai6">#REF!</definedName>
    <definedName name="_dan1" localSheetId="11">#REF!</definedName>
    <definedName name="_dan1" localSheetId="10">#REF!</definedName>
    <definedName name="_dan1">#REF!</definedName>
    <definedName name="_dan2" localSheetId="11">#REF!</definedName>
    <definedName name="_dan2" localSheetId="10">#REF!</definedName>
    <definedName name="_dan2">#REF!</definedName>
    <definedName name="_dda1">#REF!</definedName>
    <definedName name="_dda19">#REF!</definedName>
    <definedName name="_dda2">#REF!</definedName>
    <definedName name="_dda20">#REF!</definedName>
    <definedName name="_dda21">#REF!</definedName>
    <definedName name="_dda22">#REF!</definedName>
    <definedName name="_dda3">#REF!</definedName>
    <definedName name="_dda4">#REF!</definedName>
    <definedName name="_dda8">#REF!</definedName>
    <definedName name="_ddn400" localSheetId="11">#REF!</definedName>
    <definedName name="_ddn400" localSheetId="10">#REF!</definedName>
    <definedName name="_ddn400">#REF!</definedName>
    <definedName name="_ddn600" localSheetId="11">#REF!</definedName>
    <definedName name="_ddn600" localSheetId="1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E99999" localSheetId="11">#REF!</definedName>
    <definedName name="_E99999">#REF!</definedName>
    <definedName name="_Fill" localSheetId="11" hidden="1">#REF!</definedName>
    <definedName name="_Fill" hidden="1">#REF!</definedName>
    <definedName name="_xlnm._FilterDatabase" localSheetId="11" hidden="1">#REF!</definedName>
    <definedName name="_Key1" localSheetId="11" hidden="1">#REF!</definedName>
    <definedName name="_Key1" localSheetId="10" hidden="1">#REF!</definedName>
    <definedName name="_Key1" hidden="1">#REF!</definedName>
    <definedName name="_Key2" localSheetId="11" hidden="1">#REF!</definedName>
    <definedName name="_Key2" localSheetId="10" hidden="1">#REF!</definedName>
    <definedName name="_Key2" hidden="1">#REF!</definedName>
    <definedName name="_lap1" localSheetId="11">#REF!</definedName>
    <definedName name="_lap1" localSheetId="10">#REF!</definedName>
    <definedName name="_lap1">#REF!</definedName>
    <definedName name="_lap2" localSheetId="11">#REF!</definedName>
    <definedName name="_lap2" localSheetId="10">#REF!</definedName>
    <definedName name="_lap2">#REF!</definedName>
    <definedName name="_MAC12" localSheetId="11">#REF!</definedName>
    <definedName name="_MAC12" localSheetId="10">#REF!</definedName>
    <definedName name="_MAC12">#REF!</definedName>
    <definedName name="_MAC46" localSheetId="11">#REF!</definedName>
    <definedName name="_MAC46" localSheetId="10">#REF!</definedName>
    <definedName name="_MAC46">#REF!</definedName>
    <definedName name="_nc151" localSheetId="11">#REF!</definedName>
    <definedName name="_nc151">#REF!</definedName>
    <definedName name="_NCL100" localSheetId="11">#REF!</definedName>
    <definedName name="_NCL100" localSheetId="10">#REF!</definedName>
    <definedName name="_NCL100">#REF!</definedName>
    <definedName name="_NCL200" localSheetId="11">#REF!</definedName>
    <definedName name="_NCL200" localSheetId="10">#REF!</definedName>
    <definedName name="_NCL200">#REF!</definedName>
    <definedName name="_NCL250" localSheetId="11">#REF!</definedName>
    <definedName name="_NCL250" localSheetId="10">#REF!</definedName>
    <definedName name="_NCL250">#REF!</definedName>
    <definedName name="_NET2" localSheetId="11">#REF!</definedName>
    <definedName name="_NET2">#REF!</definedName>
    <definedName name="_nin190" localSheetId="11">#REF!</definedName>
    <definedName name="_nin190" localSheetId="10">#REF!</definedName>
    <definedName name="_nin190">#REF!</definedName>
    <definedName name="_NSO2" localSheetId="11" hidden="1">{"'Sheet1'!$L$16"}</definedName>
    <definedName name="_NSO2" hidden="1">{"'Sheet1'!$L$16"}</definedName>
    <definedName name="_Order1" hidden="1">255</definedName>
    <definedName name="_Order2" hidden="1">255</definedName>
    <definedName name="_phi10" localSheetId="11">#REF!</definedName>
    <definedName name="_phi10" localSheetId="10">#REF!</definedName>
    <definedName name="_phi10">#REF!</definedName>
    <definedName name="_phi12" localSheetId="11">#REF!</definedName>
    <definedName name="_phi12" localSheetId="10">#REF!</definedName>
    <definedName name="_phi12">#REF!</definedName>
    <definedName name="_phi14" localSheetId="11">#REF!</definedName>
    <definedName name="_phi14" localSheetId="10">#REF!</definedName>
    <definedName name="_phi14">#REF!</definedName>
    <definedName name="_phi16" localSheetId="11">#REF!</definedName>
    <definedName name="_phi16" localSheetId="10">#REF!</definedName>
    <definedName name="_phi16">#REF!</definedName>
    <definedName name="_phi18" localSheetId="11">#REF!</definedName>
    <definedName name="_phi18" localSheetId="10">#REF!</definedName>
    <definedName name="_phi18">#REF!</definedName>
    <definedName name="_phi20" localSheetId="11">#REF!</definedName>
    <definedName name="_phi20" localSheetId="10">#REF!</definedName>
    <definedName name="_phi20">#REF!</definedName>
    <definedName name="_phi22" localSheetId="11">#REF!</definedName>
    <definedName name="_phi22" localSheetId="10">#REF!</definedName>
    <definedName name="_phi22">#REF!</definedName>
    <definedName name="_phi25" localSheetId="11">#REF!</definedName>
    <definedName name="_phi25" localSheetId="10">#REF!</definedName>
    <definedName name="_phi25">#REF!</definedName>
    <definedName name="_phi28" localSheetId="11">#REF!</definedName>
    <definedName name="_phi28" localSheetId="10">#REF!</definedName>
    <definedName name="_phi28">#REF!</definedName>
    <definedName name="_phi6" localSheetId="11">#REF!</definedName>
    <definedName name="_phi6" localSheetId="10">#REF!</definedName>
    <definedName name="_phi6">#REF!</definedName>
    <definedName name="_phi8" localSheetId="11">#REF!</definedName>
    <definedName name="_phi8" localSheetId="10">#REF!</definedName>
    <definedName name="_phi8">#REF!</definedName>
    <definedName name="_Sat27">#REF!</definedName>
    <definedName name="_Sat6" localSheetId="11">#REF!</definedName>
    <definedName name="_Sat6">#REF!</definedName>
    <definedName name="_sc1" localSheetId="11">#REF!</definedName>
    <definedName name="_sc1" localSheetId="10">#REF!</definedName>
    <definedName name="_sc1">#REF!</definedName>
    <definedName name="_SC2" localSheetId="11">#REF!</definedName>
    <definedName name="_SC2" localSheetId="10">#REF!</definedName>
    <definedName name="_SC2">#REF!</definedName>
    <definedName name="_sc3" localSheetId="11">#REF!</definedName>
    <definedName name="_sc3" localSheetId="10">#REF!</definedName>
    <definedName name="_sc3">#REF!</definedName>
    <definedName name="_slg1" localSheetId="11">#REF!</definedName>
    <definedName name="_slg1" localSheetId="10">#REF!</definedName>
    <definedName name="_slg1">#REF!</definedName>
    <definedName name="_slg101">#REF!</definedName>
    <definedName name="_slg1019">#REF!</definedName>
    <definedName name="_slg102">#REF!</definedName>
    <definedName name="_slg1020">#REF!</definedName>
    <definedName name="_slg1021">#REF!</definedName>
    <definedName name="_slg1022">#REF!</definedName>
    <definedName name="_slg103">#REF!</definedName>
    <definedName name="_slg104">#REF!</definedName>
    <definedName name="_slg108">#REF!</definedName>
    <definedName name="_slg121">#REF!</definedName>
    <definedName name="_slg1219">#REF!</definedName>
    <definedName name="_slg122">#REF!</definedName>
    <definedName name="_slg1220">#REF!</definedName>
    <definedName name="_slg1221">#REF!</definedName>
    <definedName name="_slg1222">#REF!</definedName>
    <definedName name="_slg123">#REF!</definedName>
    <definedName name="_slg124">#REF!</definedName>
    <definedName name="_slg128">#REF!</definedName>
    <definedName name="_slg151">#REF!</definedName>
    <definedName name="_slg1519">#REF!</definedName>
    <definedName name="_slg152">#REF!</definedName>
    <definedName name="_slg1520">#REF!</definedName>
    <definedName name="_slg1521">#REF!</definedName>
    <definedName name="_slg1522">#REF!</definedName>
    <definedName name="_slg153">#REF!</definedName>
    <definedName name="_slg154">#REF!</definedName>
    <definedName name="_slg158">#REF!</definedName>
    <definedName name="_slg2" localSheetId="11">#REF!</definedName>
    <definedName name="_slg2" localSheetId="10">#REF!</definedName>
    <definedName name="_slg2">#REF!</definedName>
    <definedName name="_slg201">#REF!</definedName>
    <definedName name="_slg2019">#REF!</definedName>
    <definedName name="_slg202">#REF!</definedName>
    <definedName name="_slg2020">#REF!</definedName>
    <definedName name="_slg2021">#REF!</definedName>
    <definedName name="_slg2022">#REF!</definedName>
    <definedName name="_slg203">#REF!</definedName>
    <definedName name="_slg204">#REF!</definedName>
    <definedName name="_slg208">#REF!</definedName>
    <definedName name="_slg3" localSheetId="11">#REF!</definedName>
    <definedName name="_slg3" localSheetId="10">#REF!</definedName>
    <definedName name="_slg3">#REF!</definedName>
    <definedName name="_slg4" localSheetId="11">#REF!</definedName>
    <definedName name="_slg4" localSheetId="10">#REF!</definedName>
    <definedName name="_slg4">#REF!</definedName>
    <definedName name="_slg41">#REF!</definedName>
    <definedName name="_slg419">#REF!</definedName>
    <definedName name="_slg42">#REF!</definedName>
    <definedName name="_slg420">#REF!</definedName>
    <definedName name="_slg421">#REF!</definedName>
    <definedName name="_slg422">#REF!</definedName>
    <definedName name="_slg43">#REF!</definedName>
    <definedName name="_slg44">#REF!</definedName>
    <definedName name="_slg48">#REF!</definedName>
    <definedName name="_slg5" localSheetId="11">#REF!</definedName>
    <definedName name="_slg5" localSheetId="10">#REF!</definedName>
    <definedName name="_slg5">#REF!</definedName>
    <definedName name="_slg6" localSheetId="11">#REF!</definedName>
    <definedName name="_slg6" localSheetId="10">#REF!</definedName>
    <definedName name="_slg6">#REF!</definedName>
    <definedName name="_slg61">#REF!</definedName>
    <definedName name="_slg619">#REF!</definedName>
    <definedName name="_slg62">#REF!</definedName>
    <definedName name="_slg620">#REF!</definedName>
    <definedName name="_slg621">#REF!</definedName>
    <definedName name="_slg622">#REF!</definedName>
    <definedName name="_slg63">#REF!</definedName>
    <definedName name="_slg64">#REF!</definedName>
    <definedName name="_slg68">#REF!</definedName>
    <definedName name="_slg81">#REF!</definedName>
    <definedName name="_slg819">#REF!</definedName>
    <definedName name="_slg82">#REF!</definedName>
    <definedName name="_slg820">#REF!</definedName>
    <definedName name="_slg821">#REF!</definedName>
    <definedName name="_slg822">#REF!</definedName>
    <definedName name="_slg83">#REF!</definedName>
    <definedName name="_slg84">#REF!</definedName>
    <definedName name="_slg88">#REF!</definedName>
    <definedName name="_slh101">#REF!</definedName>
    <definedName name="_slh1019">#REF!</definedName>
    <definedName name="_slh102">#REF!</definedName>
    <definedName name="_slh1020">#REF!</definedName>
    <definedName name="_slh1021">#REF!</definedName>
    <definedName name="_slh1022">#REF!</definedName>
    <definedName name="_slh103">#REF!</definedName>
    <definedName name="_slh104">#REF!</definedName>
    <definedName name="_slh108">#REF!</definedName>
    <definedName name="_slh121">#REF!</definedName>
    <definedName name="_slh1219">#REF!</definedName>
    <definedName name="_slh122">#REF!</definedName>
    <definedName name="_slh1220">#REF!</definedName>
    <definedName name="_slh1221">#REF!</definedName>
    <definedName name="_slh1222">#REF!</definedName>
    <definedName name="_slh123">#REF!</definedName>
    <definedName name="_slh124">#REF!</definedName>
    <definedName name="_slh128">#REF!</definedName>
    <definedName name="_slh151">#REF!</definedName>
    <definedName name="_slh1519">#REF!</definedName>
    <definedName name="_slh152">#REF!</definedName>
    <definedName name="_slh1520">#REF!</definedName>
    <definedName name="_slh1521">#REF!</definedName>
    <definedName name="_slh1522">#REF!</definedName>
    <definedName name="_slh153">#REF!</definedName>
    <definedName name="_slh154">#REF!</definedName>
    <definedName name="_slh158">#REF!</definedName>
    <definedName name="_slh201">#REF!</definedName>
    <definedName name="_slh2019">#REF!</definedName>
    <definedName name="_slh202">#REF!</definedName>
    <definedName name="_slh2020">#REF!</definedName>
    <definedName name="_slh2021">#REF!</definedName>
    <definedName name="_slh2022">#REF!</definedName>
    <definedName name="_slh203">#REF!</definedName>
    <definedName name="_slh204">#REF!</definedName>
    <definedName name="_slh208">#REF!</definedName>
    <definedName name="_slh41">#REF!</definedName>
    <definedName name="_slh419">#REF!</definedName>
    <definedName name="_slh42">#REF!</definedName>
    <definedName name="_slh420">#REF!</definedName>
    <definedName name="_slh421">#REF!</definedName>
    <definedName name="_slh422">#REF!</definedName>
    <definedName name="_slh43">#REF!</definedName>
    <definedName name="_slh44">#REF!</definedName>
    <definedName name="_slh48">#REF!</definedName>
    <definedName name="_slh61">#REF!</definedName>
    <definedName name="_slh619">#REF!</definedName>
    <definedName name="_slh62">#REF!</definedName>
    <definedName name="_slh620">#REF!</definedName>
    <definedName name="_slh621">#REF!</definedName>
    <definedName name="_slh622">#REF!</definedName>
    <definedName name="_slh63">#REF!</definedName>
    <definedName name="_slh64">#REF!</definedName>
    <definedName name="_slh68">#REF!</definedName>
    <definedName name="_slh81">#REF!</definedName>
    <definedName name="_slh819">#REF!</definedName>
    <definedName name="_slh82">#REF!</definedName>
    <definedName name="_slh820">#REF!</definedName>
    <definedName name="_slh821">#REF!</definedName>
    <definedName name="_slh822">#REF!</definedName>
    <definedName name="_slh83">#REF!</definedName>
    <definedName name="_slh84">#REF!</definedName>
    <definedName name="_slh88">#REF!</definedName>
    <definedName name="_SN3" localSheetId="11">#REF!</definedName>
    <definedName name="_SN3" localSheetId="10">#REF!</definedName>
    <definedName name="_SN3">#REF!</definedName>
    <definedName name="_Sort" localSheetId="11" hidden="1">#REF!</definedName>
    <definedName name="_Sort" localSheetId="10" hidden="1">#REF!</definedName>
    <definedName name="_Sort" hidden="1">#REF!</definedName>
    <definedName name="_TB1">#REF!</definedName>
    <definedName name="_tct5" localSheetId="11">#REF!</definedName>
    <definedName name="_tg427" localSheetId="11">#REF!</definedName>
    <definedName name="_tg427">#REF!</definedName>
    <definedName name="_TL1" localSheetId="11">#REF!</definedName>
    <definedName name="_TL1" localSheetId="10">#REF!</definedName>
    <definedName name="_TL1">#REF!</definedName>
    <definedName name="_TL2" localSheetId="11">#REF!</definedName>
    <definedName name="_TL2" localSheetId="10">#REF!</definedName>
    <definedName name="_TL2">#REF!</definedName>
    <definedName name="_TL3" localSheetId="11">#REF!</definedName>
    <definedName name="_TL3" localSheetId="10">#REF!</definedName>
    <definedName name="_TL3">#REF!</definedName>
    <definedName name="_TLA120" localSheetId="11">#REF!</definedName>
    <definedName name="_TLA120" localSheetId="10">#REF!</definedName>
    <definedName name="_TLA120">#REF!</definedName>
    <definedName name="_TLA35" localSheetId="11">#REF!</definedName>
    <definedName name="_TLA35" localSheetId="10">#REF!</definedName>
    <definedName name="_TLA35">#REF!</definedName>
    <definedName name="_TLA50" localSheetId="11">#REF!</definedName>
    <definedName name="_TLA50" localSheetId="10">#REF!</definedName>
    <definedName name="_TLA50">#REF!</definedName>
    <definedName name="_TLA70" localSheetId="11">#REF!</definedName>
    <definedName name="_TLA70" localSheetId="10">#REF!</definedName>
    <definedName name="_TLA70">#REF!</definedName>
    <definedName name="_TLA95" localSheetId="11">#REF!</definedName>
    <definedName name="_TLA95" localSheetId="10">#REF!</definedName>
    <definedName name="_TLA95">#REF!</definedName>
    <definedName name="_tz593" localSheetId="11">#REF!</definedName>
    <definedName name="_tz593" localSheetId="10">#REF!</definedName>
    <definedName name="_tz593">#REF!</definedName>
    <definedName name="_TH20" localSheetId="11">#REF!</definedName>
    <definedName name="_TH20">#REF!</definedName>
    <definedName name="_VL100" localSheetId="11">#REF!</definedName>
    <definedName name="_VL100" localSheetId="10">#REF!</definedName>
    <definedName name="_VL100">#REF!</definedName>
    <definedName name="_VL200" localSheetId="11">#REF!</definedName>
    <definedName name="_VL200" localSheetId="10">#REF!</definedName>
    <definedName name="_VL200">#REF!</definedName>
    <definedName name="_VL250" localSheetId="11">#REF!</definedName>
    <definedName name="_VL250" localSheetId="10">#REF!</definedName>
    <definedName name="_VL250">#REF!</definedName>
    <definedName name="A" localSheetId="11">#REF!</definedName>
    <definedName name="A" localSheetId="10">#REF!</definedName>
    <definedName name="a">#REF!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20_" localSheetId="11">#REF!</definedName>
    <definedName name="A120_" localSheetId="10">#REF!</definedName>
    <definedName name="A120_">#REF!</definedName>
    <definedName name="a277Print_Titles" localSheetId="11">#REF!</definedName>
    <definedName name="a277Print_Titles">#REF!</definedName>
    <definedName name="A35_" localSheetId="11">#REF!</definedName>
    <definedName name="A35_" localSheetId="10">#REF!</definedName>
    <definedName name="A35_">#REF!</definedName>
    <definedName name="A50_" localSheetId="11">#REF!</definedName>
    <definedName name="A50_" localSheetId="10">#REF!</definedName>
    <definedName name="A50_">#REF!</definedName>
    <definedName name="A70_" localSheetId="11">#REF!</definedName>
    <definedName name="A70_" localSheetId="10">#REF!</definedName>
    <definedName name="A70_">#REF!</definedName>
    <definedName name="A95_" localSheetId="11">#REF!</definedName>
    <definedName name="A95_" localSheetId="10">#REF!</definedName>
    <definedName name="A95_">#REF!</definedName>
    <definedName name="AA" localSheetId="11">#REF!</definedName>
    <definedName name="AA" localSheetId="10">#REF!</definedName>
    <definedName name="Ab">#REF!</definedName>
    <definedName name="AC120_" localSheetId="11">#REF!</definedName>
    <definedName name="AC120_" localSheetId="10">#REF!</definedName>
    <definedName name="AC120_">#REF!</definedName>
    <definedName name="AC35_" localSheetId="11">#REF!</definedName>
    <definedName name="AC35_" localSheetId="10">#REF!</definedName>
    <definedName name="AC35_">#REF!</definedName>
    <definedName name="AC50_" localSheetId="11">#REF!</definedName>
    <definedName name="AC50_" localSheetId="10">#REF!</definedName>
    <definedName name="AC50_">#REF!</definedName>
    <definedName name="AC70_" localSheetId="11">#REF!</definedName>
    <definedName name="AC70_" localSheetId="10">#REF!</definedName>
    <definedName name="AC70_">#REF!</definedName>
    <definedName name="AC95_" localSheetId="11">#REF!</definedName>
    <definedName name="AC95_" localSheetId="10">#REF!</definedName>
    <definedName name="AC95_">#REF!</definedName>
    <definedName name="Ag_">#REF!</definedName>
    <definedName name="ag15F80" localSheetId="11">#REF!</definedName>
    <definedName name="ag15F80" localSheetId="10">#REF!</definedName>
    <definedName name="ag15F80">#REF!</definedName>
    <definedName name="All_Item" localSheetId="11">#REF!</definedName>
    <definedName name="All_Item">#REF!</definedName>
    <definedName name="ALPIN">#N/A</definedName>
    <definedName name="ALPJYOU">#N/A</definedName>
    <definedName name="ALPTOI">#N/A</definedName>
    <definedName name="am">#REF!</definedName>
    <definedName name="amiang" localSheetId="11">#REF!</definedName>
    <definedName name="amiang">#REF!</definedName>
    <definedName name="anpha" localSheetId="11">#REF!</definedName>
    <definedName name="anpha">#REF!</definedName>
    <definedName name="AQ">#REF!</definedName>
    <definedName name="As_">#REF!</definedName>
    <definedName name="AS2DocOpenMode" hidden="1">"AS2DocumentEdit"</definedName>
    <definedName name="asss" hidden="1">{"'Sheet1'!$L$16"}</definedName>
    <definedName name="AÙ">#REF!</definedName>
    <definedName name="B" localSheetId="10">#REF!</definedName>
    <definedName name="b">#REF!</definedName>
    <definedName name="b_240">#REF!</definedName>
    <definedName name="b_280">#REF!</definedName>
    <definedName name="b_320">#REF!</definedName>
    <definedName name="B_Isc">#REF!</definedName>
    <definedName name="B_tinh">#REF!</definedName>
    <definedName name="b1_">#REF!</definedName>
    <definedName name="b2_">#REF!</definedName>
    <definedName name="b3_">#REF!</definedName>
    <definedName name="b4_">#REF!</definedName>
    <definedName name="ban" localSheetId="11">#REF!</definedName>
    <definedName name="ban">#REF!</definedName>
    <definedName name="Bang_cly" localSheetId="11">#REF!</definedName>
    <definedName name="Bang_cly">#REF!</definedName>
    <definedName name="Bang_CVC" localSheetId="11">#REF!</definedName>
    <definedName name="Bang_CVC">#REF!</definedName>
    <definedName name="bang_gia" localSheetId="11">#REF!</definedName>
    <definedName name="bang_gia">#REF!</definedName>
    <definedName name="Bang_travl" localSheetId="11">#REF!</definedName>
    <definedName name="Bang_travl">#REF!</definedName>
    <definedName name="bang1">#REF!</definedName>
    <definedName name="bang2">#REF!</definedName>
    <definedName name="bang3">#REF!</definedName>
    <definedName name="bang4">#REF!</definedName>
    <definedName name="bang5">#REF!</definedName>
    <definedName name="bang6">#REF!</definedName>
    <definedName name="bangchu" localSheetId="11">#REF!</definedName>
    <definedName name="bangchu" localSheetId="10">#REF!</definedName>
    <definedName name="bangchu">#REF!</definedName>
    <definedName name="bangtinh" localSheetId="11">#REF!</definedName>
    <definedName name="bangtinh">#REF!</definedName>
    <definedName name="BarData" localSheetId="11">#REF!</definedName>
    <definedName name="BarData">#REF!</definedName>
    <definedName name="BB" localSheetId="11">#REF!</definedName>
    <definedName name="BB" localSheetId="10">#REF!</definedName>
    <definedName name="Bb">1.5</definedName>
    <definedName name="BCDSPS">#REF!</definedName>
    <definedName name="bdd">1.5</definedName>
    <definedName name="begin">#REF!</definedName>
    <definedName name="benuoc" localSheetId="11">#REF!</definedName>
    <definedName name="benuoc" localSheetId="10">#REF!</definedName>
    <definedName name="benuoc">#REF!</definedName>
    <definedName name="bengam" localSheetId="11">#REF!</definedName>
    <definedName name="bengam" localSheetId="10">#REF!</definedName>
    <definedName name="bengam">#REF!</definedName>
    <definedName name="beta" localSheetId="11">#REF!</definedName>
    <definedName name="beta">#REF!</definedName>
    <definedName name="BINHTHANH1">#REF!</definedName>
    <definedName name="BINHTHANH2">#REF!</definedName>
    <definedName name="blang" localSheetId="11">#REF!</definedName>
    <definedName name="blang">#REF!</definedName>
    <definedName name="BLCDC20x100">#REF!</definedName>
    <definedName name="BLCDC20x105">#REF!</definedName>
    <definedName name="BLCDC20x110">#REF!</definedName>
    <definedName name="BLCDC20x115">#REF!</definedName>
    <definedName name="BLCDC20x120">#REF!</definedName>
    <definedName name="BLCDC20x80">#REF!</definedName>
    <definedName name="BLCDC20x85">#REF!</definedName>
    <definedName name="BLCDC20x90">#REF!</definedName>
    <definedName name="BLCDC20x95">#REF!</definedName>
    <definedName name="BLCDC22x100">#REF!</definedName>
    <definedName name="BLCDC22x105">#REF!</definedName>
    <definedName name="BLCDC22x110">#REF!</definedName>
    <definedName name="BLCDC22x115">#REF!</definedName>
    <definedName name="BLCDC22x120">#REF!</definedName>
    <definedName name="BLCDC22x125">#REF!</definedName>
    <definedName name="BLCDC22x130">#REF!</definedName>
    <definedName name="BLCDC22x80">#REF!</definedName>
    <definedName name="BLCDC22x85">#REF!</definedName>
    <definedName name="BLCDC22x90">#REF!</definedName>
    <definedName name="BLCDC22x95">#REF!</definedName>
    <definedName name="blkh">#REF!</definedName>
    <definedName name="blkh1">#REF!</definedName>
    <definedName name="BLOCK1" localSheetId="11">#REF!</definedName>
    <definedName name="BLOCK1">#REF!</definedName>
    <definedName name="BLOCK2" localSheetId="11">#REF!</definedName>
    <definedName name="BLOCK2">#REF!</definedName>
    <definedName name="BLOCK3" localSheetId="11">#REF!</definedName>
    <definedName name="BLOCK3">#REF!</definedName>
    <definedName name="blong" localSheetId="11">#REF!</definedName>
    <definedName name="blong">#REF!</definedName>
    <definedName name="BookName" localSheetId="11">"BCTCquyI-2010.xls"</definedName>
    <definedName name="BOQ" localSheetId="11">#REF!</definedName>
    <definedName name="BOQ">#REF!</definedName>
    <definedName name="bovia">#REF!</definedName>
    <definedName name="bson" localSheetId="11">#REF!</definedName>
    <definedName name="bson">#REF!</definedName>
    <definedName name="bt" localSheetId="11">#REF!</definedName>
    <definedName name="bt" localSheetId="10">#REF!</definedName>
    <definedName name="btai" localSheetId="11">#REF!</definedName>
    <definedName name="btham" localSheetId="11">#REF!</definedName>
    <definedName name="btham">#REF!</definedName>
    <definedName name="Bua1.8T">#REF!</definedName>
    <definedName name="BuaNhai">#REF!</definedName>
    <definedName name="buoc">#REF!</definedName>
    <definedName name="Bust" localSheetId="10">XL4Poppy!$C$31</definedName>
    <definedName name="button_area_1">#REF!</definedName>
    <definedName name="buvenh">#REF!</definedName>
    <definedName name="BVCISUMMARY" localSheetId="11">#REF!</definedName>
    <definedName name="BVCISUMMARY">#REF!</definedName>
    <definedName name="C.1.1..Phat_tuyen" localSheetId="11">#REF!</definedName>
    <definedName name="C.1.1..Phat_tuyen" localSheetId="10">#REF!</definedName>
    <definedName name="C.1.1..Phat_tuyen">#REF!</definedName>
    <definedName name="C.1.10..VC_Thu_cong_CG" localSheetId="11">#REF!</definedName>
    <definedName name="C.1.10..VC_Thu_cong_CG" localSheetId="10">#REF!</definedName>
    <definedName name="C.1.10..VC_Thu_cong_CG">#REF!</definedName>
    <definedName name="C.1.2..Chat_cay_thu_cong" localSheetId="11">#REF!</definedName>
    <definedName name="C.1.2..Chat_cay_thu_cong" localSheetId="10">#REF!</definedName>
    <definedName name="C.1.2..Chat_cay_thu_cong">#REF!</definedName>
    <definedName name="C.1.3..Chat_cay_may" localSheetId="11">#REF!</definedName>
    <definedName name="C.1.3..Chat_cay_may" localSheetId="10">#REF!</definedName>
    <definedName name="C.1.3..Chat_cay_may">#REF!</definedName>
    <definedName name="C.1.4..Dao_goc_cay" localSheetId="11">#REF!</definedName>
    <definedName name="C.1.4..Dao_goc_cay" localSheetId="10">#REF!</definedName>
    <definedName name="C.1.4..Dao_goc_cay">#REF!</definedName>
    <definedName name="C.1.5..Lam_duong_tam" localSheetId="11">#REF!</definedName>
    <definedName name="C.1.5..Lam_duong_tam" localSheetId="10">#REF!</definedName>
    <definedName name="C.1.5..Lam_duong_tam">#REF!</definedName>
    <definedName name="C.1.6..Lam_cau_tam" localSheetId="11">#REF!</definedName>
    <definedName name="C.1.6..Lam_cau_tam" localSheetId="10">#REF!</definedName>
    <definedName name="C.1.6..Lam_cau_tam">#REF!</definedName>
    <definedName name="C.1.7..Rai_da_chong_lun" localSheetId="11">#REF!</definedName>
    <definedName name="C.1.7..Rai_da_chong_lun" localSheetId="10">#REF!</definedName>
    <definedName name="C.1.7..Rai_da_chong_lun">#REF!</definedName>
    <definedName name="C.1.8..Lam_kho_tam" localSheetId="11">#REF!</definedName>
    <definedName name="C.1.8..Lam_kho_tam" localSheetId="10">#REF!</definedName>
    <definedName name="C.1.8..Lam_kho_tam">#REF!</definedName>
    <definedName name="C.1.8..San_mat_bang" localSheetId="11">#REF!</definedName>
    <definedName name="C.1.8..San_mat_bang" localSheetId="10">#REF!</definedName>
    <definedName name="C.1.8..San_mat_bang">#REF!</definedName>
    <definedName name="C.2.1..VC_Thu_cong" localSheetId="11">#REF!</definedName>
    <definedName name="C.2.1..VC_Thu_cong" localSheetId="10">#REF!</definedName>
    <definedName name="C.2.1..VC_Thu_cong">#REF!</definedName>
    <definedName name="C.2.2..VC_T_cong_CG" localSheetId="11">#REF!</definedName>
    <definedName name="C.2.2..VC_T_cong_CG" localSheetId="10">#REF!</definedName>
    <definedName name="C.2.2..VC_T_cong_CG">#REF!</definedName>
    <definedName name="C.2.3..Boc_do" localSheetId="11">#REF!</definedName>
    <definedName name="C.2.3..Boc_do" localSheetId="10">#REF!</definedName>
    <definedName name="C.2.3..Boc_do">#REF!</definedName>
    <definedName name="C.3.1..Dao_dat_mong_cot" localSheetId="11">#REF!</definedName>
    <definedName name="C.3.1..Dao_dat_mong_cot" localSheetId="10">#REF!</definedName>
    <definedName name="C.3.1..Dao_dat_mong_cot">#REF!</definedName>
    <definedName name="C.3.2..Dao_dat_de_dap" localSheetId="11">#REF!</definedName>
    <definedName name="C.3.2..Dao_dat_de_dap" localSheetId="10">#REF!</definedName>
    <definedName name="C.3.2..Dao_dat_de_dap">#REF!</definedName>
    <definedName name="C.3.3..Dap_dat_mong" localSheetId="11">#REF!</definedName>
    <definedName name="C.3.3..Dap_dat_mong" localSheetId="10">#REF!</definedName>
    <definedName name="C.3.3..Dap_dat_mong">#REF!</definedName>
    <definedName name="C.3.4..Dao_dap_TDia" localSheetId="11">#REF!</definedName>
    <definedName name="C.3.4..Dao_dap_TDia" localSheetId="10">#REF!</definedName>
    <definedName name="C.3.4..Dao_dap_TDia">#REF!</definedName>
    <definedName name="C.3.5..Dap_bo_bao" localSheetId="11">#REF!</definedName>
    <definedName name="C.3.5..Dap_bo_bao" localSheetId="10">#REF!</definedName>
    <definedName name="C.3.5..Dap_bo_bao">#REF!</definedName>
    <definedName name="C.3.6..Bom_tat_nuoc" localSheetId="11">#REF!</definedName>
    <definedName name="C.3.6..Bom_tat_nuoc" localSheetId="10">#REF!</definedName>
    <definedName name="C.3.6..Bom_tat_nuoc">#REF!</definedName>
    <definedName name="C.3.7..Dao_bun" localSheetId="11">#REF!</definedName>
    <definedName name="C.3.7..Dao_bun" localSheetId="10">#REF!</definedName>
    <definedName name="C.3.7..Dao_bun">#REF!</definedName>
    <definedName name="C.3.8..Dap_cat_CT" localSheetId="11">#REF!</definedName>
    <definedName name="C.3.8..Dap_cat_CT" localSheetId="10">#REF!</definedName>
    <definedName name="C.3.8..Dap_cat_CT">#REF!</definedName>
    <definedName name="C.3.9..Dao_pha_da" localSheetId="11">#REF!</definedName>
    <definedName name="C.3.9..Dao_pha_da" localSheetId="10">#REF!</definedName>
    <definedName name="C.3.9..Dao_pha_da">#REF!</definedName>
    <definedName name="C.4.1.Cot_thep" localSheetId="11">#REF!</definedName>
    <definedName name="C.4.1.Cot_thep" localSheetId="10">#REF!</definedName>
    <definedName name="C.4.1.Cot_thep">#REF!</definedName>
    <definedName name="C.4.2..Van_khuon" localSheetId="11">#REF!</definedName>
    <definedName name="C.4.2..Van_khuon" localSheetId="10">#REF!</definedName>
    <definedName name="C.4.2..Van_khuon">#REF!</definedName>
    <definedName name="C.4.3..Be_tong" localSheetId="11">#REF!</definedName>
    <definedName name="C.4.3..Be_tong" localSheetId="10">#REF!</definedName>
    <definedName name="C.4.3..Be_tong">#REF!</definedName>
    <definedName name="C.4.4..Lap_BT_D.San" localSheetId="11">#REF!</definedName>
    <definedName name="C.4.4..Lap_BT_D.San" localSheetId="10">#REF!</definedName>
    <definedName name="C.4.4..Lap_BT_D.San">#REF!</definedName>
    <definedName name="C.4.5..Xay_da_hoc" localSheetId="11">#REF!</definedName>
    <definedName name="C.4.5..Xay_da_hoc" localSheetId="10">#REF!</definedName>
    <definedName name="C.4.5..Xay_da_hoc">#REF!</definedName>
    <definedName name="C.4.6..Dong_coc" localSheetId="11">#REF!</definedName>
    <definedName name="C.4.6..Dong_coc" localSheetId="10">#REF!</definedName>
    <definedName name="C.4.6..Dong_coc">#REF!</definedName>
    <definedName name="C.4.7..Quet_Bi_tum" localSheetId="11">#REF!</definedName>
    <definedName name="C.4.7..Quet_Bi_tum" localSheetId="10">#REF!</definedName>
    <definedName name="C.4.7..Quet_Bi_tum">#REF!</definedName>
    <definedName name="C.5.1..Lap_cot_thep" localSheetId="11">#REF!</definedName>
    <definedName name="C.5.1..Lap_cot_thep" localSheetId="10">#REF!</definedName>
    <definedName name="C.5.1..Lap_cot_thep">#REF!</definedName>
    <definedName name="C.5.2..Lap_cot_BT" localSheetId="11">#REF!</definedName>
    <definedName name="C.5.2..Lap_cot_BT" localSheetId="10">#REF!</definedName>
    <definedName name="C.5.2..Lap_cot_BT">#REF!</definedName>
    <definedName name="C.5.3..Lap_dat_xa" localSheetId="11">#REF!</definedName>
    <definedName name="C.5.3..Lap_dat_xa" localSheetId="10">#REF!</definedName>
    <definedName name="C.5.3..Lap_dat_xa">#REF!</definedName>
    <definedName name="C.5.4..Lap_tiep_dia" localSheetId="11">#REF!</definedName>
    <definedName name="C.5.4..Lap_tiep_dia" localSheetId="10">#REF!</definedName>
    <definedName name="C.5.4..Lap_tiep_dia">#REF!</definedName>
    <definedName name="C.5.5..Son_sat_thep" localSheetId="11">#REF!</definedName>
    <definedName name="C.5.5..Son_sat_thep" localSheetId="10">#REF!</definedName>
    <definedName name="C.5.5..Son_sat_thep">#REF!</definedName>
    <definedName name="C.6.1..Lap_su_dung" localSheetId="11">#REF!</definedName>
    <definedName name="C.6.1..Lap_su_dung" localSheetId="10">#REF!</definedName>
    <definedName name="C.6.1..Lap_su_dung">#REF!</definedName>
    <definedName name="C.6.2..Lap_su_CS" localSheetId="11">#REF!</definedName>
    <definedName name="C.6.2..Lap_su_CS" localSheetId="10">#REF!</definedName>
    <definedName name="C.6.2..Lap_su_CS">#REF!</definedName>
    <definedName name="C.6.3..Su_chuoi_do" localSheetId="11">#REF!</definedName>
    <definedName name="C.6.3..Su_chuoi_do" localSheetId="10">#REF!</definedName>
    <definedName name="C.6.3..Su_chuoi_do">#REF!</definedName>
    <definedName name="C.6.4..Su_chuoi_neo" localSheetId="11">#REF!</definedName>
    <definedName name="C.6.4..Su_chuoi_neo" localSheetId="10">#REF!</definedName>
    <definedName name="C.6.4..Su_chuoi_neo">#REF!</definedName>
    <definedName name="C.6.5..Lap_phu_kien" localSheetId="11">#REF!</definedName>
    <definedName name="C.6.5..Lap_phu_kien" localSheetId="10">#REF!</definedName>
    <definedName name="C.6.5..Lap_phu_kien">#REF!</definedName>
    <definedName name="C.6.6..Ep_noi_day" localSheetId="11">#REF!</definedName>
    <definedName name="C.6.6..Ep_noi_day" localSheetId="10">#REF!</definedName>
    <definedName name="C.6.6..Ep_noi_day">#REF!</definedName>
    <definedName name="C.6.7..KD_vuot_CN" localSheetId="11">#REF!</definedName>
    <definedName name="C.6.7..KD_vuot_CN" localSheetId="10">#REF!</definedName>
    <definedName name="C.6.7..KD_vuot_CN">#REF!</definedName>
    <definedName name="C.6.8..Rai_cang_day" localSheetId="11">#REF!</definedName>
    <definedName name="C.6.8..Rai_cang_day" localSheetId="10">#REF!</definedName>
    <definedName name="C.6.8..Rai_cang_day">#REF!</definedName>
    <definedName name="C.6.9..Cap_quang" localSheetId="11">#REF!</definedName>
    <definedName name="C.6.9..Cap_quang" localSheetId="10">#REF!</definedName>
    <definedName name="C.6.9..Cap_quang">#REF!</definedName>
    <definedName name="C_" localSheetId="11">#REF!</definedName>
    <definedName name="C_" localSheetId="10">#REF!</definedName>
    <definedName name="c_">#REF!</definedName>
    <definedName name="C_ng">#REF!</definedName>
    <definedName name="cao" localSheetId="11">#REF!</definedName>
    <definedName name="cao" localSheetId="10">#REF!</definedName>
    <definedName name="cao">#REF!</definedName>
    <definedName name="cap" localSheetId="11">#REF!</definedName>
    <definedName name="cap" localSheetId="10">#REF!</definedName>
    <definedName name="cap">#REF!</definedName>
    <definedName name="cap0.7" localSheetId="11">#REF!</definedName>
    <definedName name="cap0.7" localSheetId="10">#REF!</definedName>
    <definedName name="cap0.7">#REF!</definedName>
    <definedName name="Cat" localSheetId="11">#REF!</definedName>
    <definedName name="Cat" localSheetId="10">#REF!</definedName>
    <definedName name="Category_All" localSheetId="11">#REF!</definedName>
    <definedName name="Category_All">#REF!</definedName>
    <definedName name="CATIN">#N/A</definedName>
    <definedName name="CATJYOU">#N/A</definedName>
    <definedName name="catmin">#REF!</definedName>
    <definedName name="CATSYU">#N/A</definedName>
    <definedName name="CATREC">#N/A</definedName>
    <definedName name="Cb">#REF!</definedName>
    <definedName name="CC" localSheetId="11">#REF!</definedName>
    <definedName name="CCS" localSheetId="11">#REF!</definedName>
    <definedName name="CCS" localSheetId="10">#REF!</definedName>
    <definedName name="CCS">#REF!</definedName>
    <definedName name="cd" localSheetId="11">#REF!</definedName>
    <definedName name="cdc10r">#REF!</definedName>
    <definedName name="cdc10x">#REF!</definedName>
    <definedName name="cdc12r">#REF!</definedName>
    <definedName name="cdc12x">#REF!</definedName>
    <definedName name="cdc15r">#REF!</definedName>
    <definedName name="cdc15x">#REF!</definedName>
    <definedName name="cdc20r">#REF!</definedName>
    <definedName name="cdc20x">#REF!</definedName>
    <definedName name="cdc2x">#REF!</definedName>
    <definedName name="cdc41n">#REF!</definedName>
    <definedName name="cdc42n">#REF!</definedName>
    <definedName name="cdc4n19">#REF!</definedName>
    <definedName name="cdc4n20">#REF!</definedName>
    <definedName name="cdc4n21">#REF!</definedName>
    <definedName name="cdc4n22">#REF!</definedName>
    <definedName name="cdc4n3">#REF!</definedName>
    <definedName name="cdc4n4">#REF!</definedName>
    <definedName name="cdc4n8">#REF!</definedName>
    <definedName name="cdc4nr">#REF!</definedName>
    <definedName name="cdc4r">#REF!</definedName>
    <definedName name="cdc4x">#REF!</definedName>
    <definedName name="cdc6r">#REF!</definedName>
    <definedName name="cdc6x">#REF!</definedName>
    <definedName name="cdc8r">#REF!</definedName>
    <definedName name="cdc8x">#REF!</definedName>
    <definedName name="CDD" localSheetId="11">#REF!</definedName>
    <definedName name="CDD" localSheetId="10">#REF!</definedName>
    <definedName name="CDD">#REF!</definedName>
    <definedName name="CDDD">#REF!</definedName>
    <definedName name="CDDD1P">#REF!</definedName>
    <definedName name="CDDD1PHA">#REF!</definedName>
    <definedName name="CDDD3PHA">#REF!</definedName>
    <definedName name="cdn" localSheetId="11">#REF!</definedName>
    <definedName name="cdn">#REF!</definedName>
    <definedName name="celltips_area">#REF!</definedName>
    <definedName name="cfk" localSheetId="11">#REF!</definedName>
    <definedName name="cfk">#REF!</definedName>
    <definedName name="CK" localSheetId="11">#REF!</definedName>
    <definedName name="CK" localSheetId="10">#REF!</definedName>
    <definedName name="CK">#REF!</definedName>
    <definedName name="CL" localSheetId="11">#REF!</definedName>
    <definedName name="CL" localSheetId="10">#REF!</definedName>
    <definedName name="CL">#REF!</definedName>
    <definedName name="CLVC3">0.1</definedName>
    <definedName name="CLVC35">#REF!</definedName>
    <definedName name="CLVCTB" localSheetId="11">#REF!</definedName>
    <definedName name="CLVCTB" localSheetId="10">#REF!</definedName>
    <definedName name="CLVCTB">#REF!</definedName>
    <definedName name="CLVL">#REF!</definedName>
    <definedName name="Co" localSheetId="11">#REF!</definedName>
    <definedName name="Co" localSheetId="10">#REF!</definedName>
    <definedName name="Co">#REF!</definedName>
    <definedName name="COAT" localSheetId="10">#REF!</definedName>
    <definedName name="coc" localSheetId="11">#REF!</definedName>
    <definedName name="coc">#REF!</definedName>
    <definedName name="cocbtct" localSheetId="11">#REF!</definedName>
    <definedName name="cocbtct" localSheetId="10">#REF!</definedName>
    <definedName name="cocbtct">#REF!</definedName>
    <definedName name="cocot" localSheetId="11">#REF!</definedName>
    <definedName name="cocot" localSheetId="10">#REF!</definedName>
    <definedName name="cocot">#REF!</definedName>
    <definedName name="cocott" localSheetId="11">#REF!</definedName>
    <definedName name="cocott" localSheetId="10">#REF!</definedName>
    <definedName name="cocott">#REF!</definedName>
    <definedName name="COCUOIKY" localSheetId="11">#REF!</definedName>
    <definedName name="COCUOIKY" localSheetId="10">#REF!</definedName>
    <definedName name="Cöï_ly_vaän_chuyeãn" localSheetId="11">#REF!</definedName>
    <definedName name="Cöï_ly_vaän_chuyeãn" localSheetId="10">#REF!</definedName>
    <definedName name="Cöï_ly_vaän_chuyeãn">#REF!</definedName>
    <definedName name="CÖÏ_LY_VAÄN_CHUYEÅN" localSheetId="11">#REF!</definedName>
    <definedName name="CÖÏ_LY_VAÄN_CHUYEÅN" localSheetId="10">#REF!</definedName>
    <definedName name="CÖÏ_LY_VAÄN_CHUYEÅN">#REF!</definedName>
    <definedName name="COMMON" localSheetId="11">#REF!</definedName>
    <definedName name="COMMON">#REF!</definedName>
    <definedName name="comong" localSheetId="11">#REF!</definedName>
    <definedName name="comong" localSheetId="10">#REF!</definedName>
    <definedName name="comong">#REF!</definedName>
    <definedName name="CON_EQP_COS" localSheetId="11">#REF!</definedName>
    <definedName name="CON_EQP_COS">#REF!</definedName>
    <definedName name="CON_EQP_COST" localSheetId="11">#REF!</definedName>
    <definedName name="CON_EQP_COST">#REF!</definedName>
    <definedName name="CONST_EQ" localSheetId="11">#REF!</definedName>
    <definedName name="CONST_EQ">#REF!</definedName>
    <definedName name="Continue" localSheetId="10">XL4Poppy!$C$9</definedName>
    <definedName name="Continue">#REF!</definedName>
    <definedName name="continue1">#REF!</definedName>
    <definedName name="Cong_HM_DTCT" localSheetId="11">#REF!</definedName>
    <definedName name="Cong_HM_DTCT">#REF!</definedName>
    <definedName name="Cong_M_DTCT" localSheetId="11">#REF!</definedName>
    <definedName name="Cong_M_DTCT">#REF!</definedName>
    <definedName name="Cong_NC_DTCT" localSheetId="11">#REF!</definedName>
    <definedName name="Cong_NC_DTCT">#REF!</definedName>
    <definedName name="Cong_VL_DTCT" localSheetId="11">#REF!</definedName>
    <definedName name="Cong_VL_DTCT">#REF!</definedName>
    <definedName name="congbenuoc" localSheetId="11">#REF!</definedName>
    <definedName name="congbenuoc" localSheetId="10">#REF!</definedName>
    <definedName name="congbenuoc">#REF!</definedName>
    <definedName name="congbengam" localSheetId="11">#REF!</definedName>
    <definedName name="congbengam" localSheetId="10">#REF!</definedName>
    <definedName name="congbengam">#REF!</definedName>
    <definedName name="congcoc" localSheetId="11">#REF!</definedName>
    <definedName name="congcoc" localSheetId="10">#REF!</definedName>
    <definedName name="congcoc">#REF!</definedName>
    <definedName name="congcocot" localSheetId="11">#REF!</definedName>
    <definedName name="congcocot" localSheetId="10">#REF!</definedName>
    <definedName name="congcocot">#REF!</definedName>
    <definedName name="congcocott" localSheetId="11">#REF!</definedName>
    <definedName name="congcocott" localSheetId="10">#REF!</definedName>
    <definedName name="congcocott">#REF!</definedName>
    <definedName name="congcomong" localSheetId="11">#REF!</definedName>
    <definedName name="congcomong" localSheetId="10">#REF!</definedName>
    <definedName name="congcomong">#REF!</definedName>
    <definedName name="congcottron" localSheetId="11">#REF!</definedName>
    <definedName name="congcottron" localSheetId="10">#REF!</definedName>
    <definedName name="congcottron">#REF!</definedName>
    <definedName name="congcotvuong" localSheetId="11">#REF!</definedName>
    <definedName name="congcotvuong" localSheetId="10">#REF!</definedName>
    <definedName name="congcotvuong">#REF!</definedName>
    <definedName name="congdam" localSheetId="11">#REF!</definedName>
    <definedName name="congdam" localSheetId="10">#REF!</definedName>
    <definedName name="congdam">#REF!</definedName>
    <definedName name="congdan1" localSheetId="11">#REF!</definedName>
    <definedName name="congdan1" localSheetId="10">#REF!</definedName>
    <definedName name="congdan1">#REF!</definedName>
    <definedName name="congdan2" localSheetId="11">#REF!</definedName>
    <definedName name="congdan2" localSheetId="10">#REF!</definedName>
    <definedName name="congdan2">#REF!</definedName>
    <definedName name="congdandusan" localSheetId="11">#REF!</definedName>
    <definedName name="congdandusan" localSheetId="10">#REF!</definedName>
    <definedName name="congdandusan">#REF!</definedName>
    <definedName name="conglanhto" localSheetId="11">#REF!</definedName>
    <definedName name="conglanhto" localSheetId="10">#REF!</definedName>
    <definedName name="conglanhto">#REF!</definedName>
    <definedName name="congmong" localSheetId="11">#REF!</definedName>
    <definedName name="congmong" localSheetId="10">#REF!</definedName>
    <definedName name="congmong">#REF!</definedName>
    <definedName name="congmongbang" localSheetId="11">#REF!</definedName>
    <definedName name="congmongbang" localSheetId="10">#REF!</definedName>
    <definedName name="congmongbang">#REF!</definedName>
    <definedName name="congmongdon" localSheetId="11">#REF!</definedName>
    <definedName name="congmongdon" localSheetId="10">#REF!</definedName>
    <definedName name="congmongdon">#REF!</definedName>
    <definedName name="congpanen" localSheetId="11">#REF!</definedName>
    <definedName name="congpanen" localSheetId="10">#REF!</definedName>
    <definedName name="congpanen">#REF!</definedName>
    <definedName name="congsan" localSheetId="11">#REF!</definedName>
    <definedName name="congsan" localSheetId="10">#REF!</definedName>
    <definedName name="congsan">#REF!</definedName>
    <definedName name="congthang" localSheetId="11">#REF!</definedName>
    <definedName name="congthang" localSheetId="10">#REF!</definedName>
    <definedName name="congthang">#REF!</definedName>
    <definedName name="cottron" localSheetId="11">#REF!</definedName>
    <definedName name="cottron" localSheetId="10">#REF!</definedName>
    <definedName name="cottron">#REF!</definedName>
    <definedName name="cotvuong" localSheetId="11">#REF!</definedName>
    <definedName name="cotvuong" localSheetId="10">#REF!</definedName>
    <definedName name="cotvuong">#REF!</definedName>
    <definedName name="COVER" localSheetId="11">#REF!</definedName>
    <definedName name="COVER">#REF!</definedName>
    <definedName name="CPC">#REF!</definedName>
    <definedName name="cpdd1" localSheetId="11">#REF!</definedName>
    <definedName name="cpdd1">#REF!</definedName>
    <definedName name="cpdd2" localSheetId="11">#REF!</definedName>
    <definedName name="cpdd2">#REF!</definedName>
    <definedName name="CPK">#REF!</definedName>
    <definedName name="CPVC100" localSheetId="11">#REF!</definedName>
    <definedName name="CPVC100" localSheetId="10">#REF!</definedName>
    <definedName name="CPVC100">#REF!</definedName>
    <definedName name="CPVC35">#REF!</definedName>
    <definedName name="CPVCDN">#REF!</definedName>
    <definedName name="CRD" localSheetId="11">#REF!</definedName>
    <definedName name="CRD" localSheetId="10">#REF!</definedName>
    <definedName name="CRD">#REF!</definedName>
    <definedName name="CRITINST" localSheetId="11">#REF!</definedName>
    <definedName name="CRITINST">#REF!</definedName>
    <definedName name="CRITPURC" localSheetId="11">#REF!</definedName>
    <definedName name="CRITPURC">#REF!</definedName>
    <definedName name="CRS" localSheetId="11">#REF!</definedName>
    <definedName name="CRS" localSheetId="10">#REF!</definedName>
    <definedName name="CRS">#REF!</definedName>
    <definedName name="CS" localSheetId="11">#REF!</definedName>
    <definedName name="CS" localSheetId="10">#REF!</definedName>
    <definedName name="CS">#REF!</definedName>
    <definedName name="CS_10" localSheetId="11">#REF!</definedName>
    <definedName name="CS_10">#REF!</definedName>
    <definedName name="CS_100" localSheetId="11">#REF!</definedName>
    <definedName name="CS_100">#REF!</definedName>
    <definedName name="CS_10S" localSheetId="11">#REF!</definedName>
    <definedName name="CS_10S">#REF!</definedName>
    <definedName name="CS_120" localSheetId="11">#REF!</definedName>
    <definedName name="CS_120">#REF!</definedName>
    <definedName name="CS_140" localSheetId="11">#REF!</definedName>
    <definedName name="CS_140">#REF!</definedName>
    <definedName name="CS_160" localSheetId="11">#REF!</definedName>
    <definedName name="CS_160">#REF!</definedName>
    <definedName name="CS_20" localSheetId="11">#REF!</definedName>
    <definedName name="CS_20">#REF!</definedName>
    <definedName name="CS_30" localSheetId="11">#REF!</definedName>
    <definedName name="CS_30">#REF!</definedName>
    <definedName name="CS_40" localSheetId="11">#REF!</definedName>
    <definedName name="CS_40">#REF!</definedName>
    <definedName name="CS_40S" localSheetId="11">#REF!</definedName>
    <definedName name="CS_40S">#REF!</definedName>
    <definedName name="CS_5S" localSheetId="11">#REF!</definedName>
    <definedName name="CS_5S">#REF!</definedName>
    <definedName name="CS_60" localSheetId="11">#REF!</definedName>
    <definedName name="CS_60">#REF!</definedName>
    <definedName name="CS_80" localSheetId="11">#REF!</definedName>
    <definedName name="CS_80">#REF!</definedName>
    <definedName name="CS_80S" localSheetId="11">#REF!</definedName>
    <definedName name="CS_80S">#REF!</definedName>
    <definedName name="CS_STD" localSheetId="11">#REF!</definedName>
    <definedName name="CS_STD">#REF!</definedName>
    <definedName name="CS_XS" localSheetId="11">#REF!</definedName>
    <definedName name="CS_XS">#REF!</definedName>
    <definedName name="CS_XXS" localSheetId="11">#REF!</definedName>
    <definedName name="CS_XXS">#REF!</definedName>
    <definedName name="csd3p" localSheetId="11">#REF!</definedName>
    <definedName name="csd3p" localSheetId="10">#REF!</definedName>
    <definedName name="csd3p">#REF!</definedName>
    <definedName name="csddg1p" localSheetId="11">#REF!</definedName>
    <definedName name="csddg1p" localSheetId="10">#REF!</definedName>
    <definedName name="csddg1p">#REF!</definedName>
    <definedName name="csddt1p" localSheetId="11">#REF!</definedName>
    <definedName name="csddt1p" localSheetId="10">#REF!</definedName>
    <definedName name="csddt1p">#REF!</definedName>
    <definedName name="csht3p" localSheetId="11">#REF!</definedName>
    <definedName name="csht3p" localSheetId="10">#REF!</definedName>
    <definedName name="csht3p">#REF!</definedName>
    <definedName name="ctdn9697" localSheetId="11">#REF!</definedName>
    <definedName name="ctdn9697" localSheetId="10">#REF!</definedName>
    <definedName name="ctdn9697">#REF!</definedName>
    <definedName name="ctiep" localSheetId="11">#REF!</definedName>
    <definedName name="ctiep">#REF!</definedName>
    <definedName name="CTIET">#REF!</definedName>
    <definedName name="ctmai" localSheetId="11">#REF!</definedName>
    <definedName name="ctmai">#REF!</definedName>
    <definedName name="ctong" localSheetId="11">#REF!</definedName>
    <definedName name="ctong">#REF!</definedName>
    <definedName name="CTÖØ">#REF!</definedName>
    <definedName name="Cty_TNHH_HYDRO_AGRI">#REF!</definedName>
    <definedName name="CTY_VTKTNN_CAÀN_THÔ">#REF!</definedName>
    <definedName name="ctre" localSheetId="11">#REF!</definedName>
    <definedName name="ctre">#REF!</definedName>
    <definedName name="cu">#REF!</definedName>
    <definedName name="CU_LY" localSheetId="11">#REF!</definedName>
    <definedName name="CU_LY">#REF!</definedName>
    <definedName name="CUCHI">#REF!</definedName>
    <definedName name="cui" localSheetId="11">#REF!</definedName>
    <definedName name="cuoc_vc" localSheetId="11">#REF!</definedName>
    <definedName name="cuoc_vc">#REF!</definedName>
    <definedName name="CURRENCY" localSheetId="11">#REF!</definedName>
    <definedName name="CURRENCY">#REF!</definedName>
    <definedName name="current">#REF!</definedName>
    <definedName name="CX" localSheetId="11">#REF!</definedName>
    <definedName name="cx" localSheetId="10">#REF!</definedName>
    <definedName name="CX">#REF!</definedName>
    <definedName name="CH" localSheetId="11">#REF!</definedName>
    <definedName name="char2">#REF!</definedName>
    <definedName name="chax">#REF!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i_tieát_phi">#REF!</definedName>
    <definedName name="CHSO4">#REF!</definedName>
    <definedName name="chung">66</definedName>
    <definedName name="d">#REF!</definedName>
    <definedName name="d_">#REF!</definedName>
    <definedName name="D_7101A_B" localSheetId="11">#REF!</definedName>
    <definedName name="D_7101A_B">#REF!</definedName>
    <definedName name="d1_">#REF!</definedName>
    <definedName name="d2_">#REF!</definedName>
    <definedName name="d3_">#REF!</definedName>
    <definedName name="d4_">#REF!</definedName>
    <definedName name="d5_">#REF!</definedName>
    <definedName name="dam" localSheetId="11">78000</definedName>
    <definedName name="dam" localSheetId="10">78000</definedName>
    <definedName name="dam">#REF!</definedName>
    <definedName name="Damcoc">#REF!</definedName>
    <definedName name="danducsan" localSheetId="11">#REF!</definedName>
    <definedName name="danducsan" localSheetId="10">#REF!</definedName>
    <definedName name="danducsan">#REF!</definedName>
    <definedName name="data" localSheetId="11">#REF!</definedName>
    <definedName name="data">#REF!</definedName>
    <definedName name="DATA_DATA2_List" localSheetId="11">#REF!</definedName>
    <definedName name="DATA_DATA2_List" localSheetId="10">#REF!</definedName>
    <definedName name="DATA_DATA2_List">#REF!</definedName>
    <definedName name="Data11" localSheetId="11">#REF!</definedName>
    <definedName name="Data11">#REF!</definedName>
    <definedName name="Data41" localSheetId="11">#REF!</definedName>
    <definedName name="Data41">#REF!</definedName>
    <definedName name="_xlnm.Database" localSheetId="11">#REF!</definedName>
    <definedName name="_xlnm.Database" localSheetId="10">#REF!</definedName>
    <definedName name="_xlnm.Database">#REF!</definedName>
    <definedName name="datak" localSheetId="11">#REF!</definedName>
    <definedName name="datak">#REF!</definedName>
    <definedName name="datal" localSheetId="11">#REF!</definedName>
    <definedName name="datal">#REF!</definedName>
    <definedName name="db" localSheetId="11">#REF!</definedName>
    <definedName name="db">#REF!</definedName>
    <definedName name="dche" localSheetId="11">#REF!</definedName>
    <definedName name="dche">#REF!</definedName>
    <definedName name="DD" localSheetId="11">#REF!</definedName>
    <definedName name="DD" localSheetId="10">#REF!</definedName>
    <definedName name="DD">#REF!</definedName>
    <definedName name="dd4x6" localSheetId="11">#REF!</definedName>
    <definedName name="ddar2">#REF!</definedName>
    <definedName name="ddax">#REF!</definedName>
    <definedName name="DDAY" localSheetId="11">#REF!</definedName>
    <definedName name="DDAY">#REF!</definedName>
    <definedName name="dden" localSheetId="11">#REF!</definedName>
    <definedName name="dden">#REF!</definedName>
    <definedName name="ddia" localSheetId="11">#REF!</definedName>
    <definedName name="den_bu" localSheetId="11">#REF!</definedName>
    <definedName name="den_bu">#REF!</definedName>
    <definedName name="Det32x3" localSheetId="11">#REF!</definedName>
    <definedName name="Det32x3">#REF!</definedName>
    <definedName name="Det35x3" localSheetId="11">#REF!</definedName>
    <definedName name="Det35x3">#REF!</definedName>
    <definedName name="Det40x4" localSheetId="11">#REF!</definedName>
    <definedName name="Det40x4">#REF!</definedName>
    <definedName name="Det50x5" localSheetId="11">#REF!</definedName>
    <definedName name="Det50x5">#REF!</definedName>
    <definedName name="Det63x6" localSheetId="11">#REF!</definedName>
    <definedName name="Det63x6">#REF!</definedName>
    <definedName name="Det75x6" localSheetId="11">#REF!</definedName>
    <definedName name="Det75x6">#REF!</definedName>
    <definedName name="df" localSheetId="11">#REF!</definedName>
    <definedName name="df">#REF!</definedName>
    <definedName name="dg" localSheetId="10">#REF!</definedName>
    <definedName name="dg">#REF!</definedName>
    <definedName name="DGCTI592" localSheetId="11">#REF!</definedName>
    <definedName name="DGCTI592">#REF!</definedName>
    <definedName name="dgnc" localSheetId="11">#REF!</definedName>
    <definedName name="DGNC">#REF!</definedName>
    <definedName name="DGTV">#REF!</definedName>
    <definedName name="DGTH">#REF!</definedName>
    <definedName name="dgvl" localSheetId="11">#REF!</definedName>
    <definedName name="dgvl" localSheetId="10">#REF!</definedName>
    <definedName name="dgvl">#REF!</definedName>
    <definedName name="DGVT">#REF!</definedName>
    <definedName name="DGVUA">#REF!</definedName>
    <definedName name="DGXDTT">#REF!</definedName>
    <definedName name="dh" localSheetId="11">#REF!</definedName>
    <definedName name="dien" localSheetId="11">#REF!</definedName>
    <definedName name="dien">#REF!</definedName>
    <definedName name="dientichck" localSheetId="11">#REF!</definedName>
    <definedName name="dientichck" localSheetId="10">#REF!</definedName>
    <definedName name="dientichck">#REF!</definedName>
    <definedName name="DINHKHOAN">#REF!</definedName>
    <definedName name="DLCC">#REF!</definedName>
    <definedName name="DLCT">#REF!</definedName>
    <definedName name="DLCTG">#REF!</definedName>
    <definedName name="DM" localSheetId="11">#REF!</definedName>
    <definedName name="DM" localSheetId="10">#REF!</definedName>
    <definedName name="dmat" localSheetId="11">#REF!</definedName>
    <definedName name="dmat">#REF!</definedName>
    <definedName name="dmdv" localSheetId="11">#REF!</definedName>
    <definedName name="dmdv">#REF!</definedName>
    <definedName name="DMHH" localSheetId="11">#REF!</definedName>
    <definedName name="DMHH">#REF!</definedName>
    <definedName name="dmoi" localSheetId="11">#REF!</definedName>
    <definedName name="dmoi">#REF!</definedName>
    <definedName name="DÑt45x4" localSheetId="11">#REF!</definedName>
    <definedName name="DÑt45x4">#REF!</definedName>
    <definedName name="doan1" localSheetId="11">#REF!</definedName>
    <definedName name="doan1" localSheetId="10">#REF!</definedName>
    <definedName name="doan1">#REF!</definedName>
    <definedName name="doan2" localSheetId="11">#REF!</definedName>
    <definedName name="doan2" localSheetId="10">#REF!</definedName>
    <definedName name="doan2">#REF!</definedName>
    <definedName name="doan3" localSheetId="11">#REF!</definedName>
    <definedName name="doan3" localSheetId="10">#REF!</definedName>
    <definedName name="doan3">#REF!</definedName>
    <definedName name="doan4" localSheetId="11">#REF!</definedName>
    <definedName name="doan4" localSheetId="10">#REF!</definedName>
    <definedName name="doan4">#REF!</definedName>
    <definedName name="doan5" localSheetId="11">#REF!</definedName>
    <definedName name="doan5" localSheetId="10">#REF!</definedName>
    <definedName name="doan5">#REF!</definedName>
    <definedName name="doan6" localSheetId="11">#REF!</definedName>
    <definedName name="doan6" localSheetId="10">#REF!</definedName>
    <definedName name="doan6">#REF!</definedName>
    <definedName name="dobt" localSheetId="11">#REF!</definedName>
    <definedName name="dobt" localSheetId="10">#REF!</definedName>
    <definedName name="dobt">#REF!</definedName>
    <definedName name="Document_array" localSheetId="11">{"Book1"}</definedName>
    <definedName name="Document_array" localSheetId="8">{"Book1","bang chia luong - P.Tai vu.xls"}</definedName>
    <definedName name="Document_array" localSheetId="10">{"Book1","BCTCquyII-2010.xls"}</definedName>
    <definedName name="Document_array">{"Book1","bang chia luong - P.Tai vu.xls"}</definedName>
    <definedName name="Documents_array" localSheetId="11">#REF!</definedName>
    <definedName name="Documents_array">XL4Poppy!$B$1:$B$16</definedName>
    <definedName name="ds">#REF!</definedName>
    <definedName name="DS1p1vc">#REF!</definedName>
    <definedName name="ds1pnc" localSheetId="11">#REF!</definedName>
    <definedName name="ds1pnc" localSheetId="10">#REF!</definedName>
    <definedName name="ds1pnc">#REF!</definedName>
    <definedName name="ds1pvl" localSheetId="11">#REF!</definedName>
    <definedName name="ds1pvl" localSheetId="10">#REF!</definedName>
    <definedName name="ds1pvl">#REF!</definedName>
    <definedName name="ds3pctnc">#REF!</definedName>
    <definedName name="ds3pctvc">#REF!</definedName>
    <definedName name="ds3pctvl">#REF!</definedName>
    <definedName name="ds3pnc" localSheetId="11">#REF!</definedName>
    <definedName name="ds3pnc" localSheetId="10">#REF!</definedName>
    <definedName name="ds3pvl" localSheetId="11">#REF!</definedName>
    <definedName name="ds3pvl" localSheetId="10">#REF!</definedName>
    <definedName name="DSPK1p1nc">#REF!</definedName>
    <definedName name="DSPK1p1vl">#REF!</definedName>
    <definedName name="DSPK1pnc">#REF!</definedName>
    <definedName name="DSPK1pvl">#REF!</definedName>
    <definedName name="DSRA">#REF!</definedName>
    <definedName name="DSUMDATA" localSheetId="11">#REF!</definedName>
    <definedName name="DSUMDATA">#REF!</definedName>
    <definedName name="DSVAO1">#REF!</definedName>
    <definedName name="DSVAO5">#REF!</definedName>
    <definedName name="DTBH" localSheetId="11">#REF!</definedName>
    <definedName name="DTBH">#REF!</definedName>
    <definedName name="DTCT_tn">#REF!</definedName>
    <definedName name="dtich1" localSheetId="11">#REF!</definedName>
    <definedName name="dtich1" localSheetId="10">#REF!</definedName>
    <definedName name="dtich1">#REF!</definedName>
    <definedName name="dtich2" localSheetId="11">#REF!</definedName>
    <definedName name="dtich2" localSheetId="10">#REF!</definedName>
    <definedName name="dtich2">#REF!</definedName>
    <definedName name="dtich3" localSheetId="11">#REF!</definedName>
    <definedName name="dtich3" localSheetId="10">#REF!</definedName>
    <definedName name="dtich3">#REF!</definedName>
    <definedName name="dtich4" localSheetId="11">#REF!</definedName>
    <definedName name="dtich4" localSheetId="10">#REF!</definedName>
    <definedName name="dtich4">#REF!</definedName>
    <definedName name="dtich5" localSheetId="11">#REF!</definedName>
    <definedName name="dtich5" localSheetId="10">#REF!</definedName>
    <definedName name="dtich5">#REF!</definedName>
    <definedName name="dtich6" localSheetId="11">#REF!</definedName>
    <definedName name="dtich6" localSheetId="10">#REF!</definedName>
    <definedName name="dtich6">#REF!</definedName>
    <definedName name="duoi">#REF!</definedName>
    <definedName name="e">13</definedName>
    <definedName name="End_1" localSheetId="11">#REF!</definedName>
    <definedName name="End_1">#REF!</definedName>
    <definedName name="End_10" localSheetId="11">#REF!</definedName>
    <definedName name="End_10">#REF!</definedName>
    <definedName name="End_11" localSheetId="11">#REF!</definedName>
    <definedName name="End_11">#REF!</definedName>
    <definedName name="End_12" localSheetId="11">#REF!</definedName>
    <definedName name="End_12">#REF!</definedName>
    <definedName name="End_13" localSheetId="11">#REF!</definedName>
    <definedName name="End_13">#REF!</definedName>
    <definedName name="End_2" localSheetId="11">#REF!</definedName>
    <definedName name="End_2">#REF!</definedName>
    <definedName name="End_3" localSheetId="11">#REF!</definedName>
    <definedName name="End_3">#REF!</definedName>
    <definedName name="End_4" localSheetId="11">#REF!</definedName>
    <definedName name="End_4">#REF!</definedName>
    <definedName name="End_5" localSheetId="11">#REF!</definedName>
    <definedName name="End_5">#REF!</definedName>
    <definedName name="End_6" localSheetId="11">#REF!</definedName>
    <definedName name="End_6">#REF!</definedName>
    <definedName name="End_7" localSheetId="11">#REF!</definedName>
    <definedName name="End_7">#REF!</definedName>
    <definedName name="End_8" localSheetId="11">#REF!</definedName>
    <definedName name="End_8">#REF!</definedName>
    <definedName name="End_9" localSheetId="11">#REF!</definedName>
    <definedName name="End_9">#REF!</definedName>
    <definedName name="Excell_HCM" localSheetId="11">#REF!</definedName>
    <definedName name="Excell_HCM">#REF!</definedName>
    <definedName name="_xlnm.Extract" localSheetId="11">#REF!</definedName>
    <definedName name="_xlnm.Extract">#REF!</definedName>
    <definedName name="f" localSheetId="11">#REF!</definedName>
    <definedName name="f" localSheetId="10">#REF!</definedName>
    <definedName name="f">#REF!</definedName>
    <definedName name="f82E46">#REF!</definedName>
    <definedName name="f92F56" localSheetId="11">#REF!</definedName>
    <definedName name="f92F56" localSheetId="10">#REF!</definedName>
    <definedName name="FACTOR" localSheetId="11">#REF!</definedName>
    <definedName name="FACTOR">#REF!</definedName>
    <definedName name="fc">#REF!</definedName>
    <definedName name="fc_">#REF!</definedName>
    <definedName name="FP" localSheetId="10">#REF!</definedName>
    <definedName name="fs">#REF!</definedName>
    <definedName name="fy">#REF!</definedName>
    <definedName name="Fy_">#REF!</definedName>
    <definedName name="G" localSheetId="11">#REF!</definedName>
    <definedName name="g">#REF!</definedName>
    <definedName name="g_">#REF!</definedName>
    <definedName name="g40g40" localSheetId="11">#REF!</definedName>
    <definedName name="gachchongtron">#REF!</definedName>
    <definedName name="gachlanem">#REF!</definedName>
    <definedName name="gas" localSheetId="11">#REF!</definedName>
    <definedName name="gas">#REF!</definedName>
    <definedName name="gc">#REF!</definedName>
    <definedName name="gchi" localSheetId="11">#REF!</definedName>
    <definedName name="gchi">#REF!</definedName>
    <definedName name="gd" localSheetId="11">#REF!</definedName>
    <definedName name="geff">#REF!</definedName>
    <definedName name="gl3p" localSheetId="11">#REF!</definedName>
    <definedName name="gl3p" localSheetId="10">#REF!</definedName>
    <definedName name="gl3p">#REF!</definedName>
    <definedName name="gld" localSheetId="11">#REF!</definedName>
    <definedName name="gld">#REF!</definedName>
    <definedName name="Goc32x3" localSheetId="11">#REF!</definedName>
    <definedName name="Goc32x3">#REF!</definedName>
    <definedName name="Goc35x3" localSheetId="11">#REF!</definedName>
    <definedName name="Goc35x3">#REF!</definedName>
    <definedName name="Goc40x4" localSheetId="11">#REF!</definedName>
    <definedName name="Goc40x4">#REF!</definedName>
    <definedName name="Goc45x4" localSheetId="11">#REF!</definedName>
    <definedName name="Goc45x4">#REF!</definedName>
    <definedName name="Goc50x5" localSheetId="11">#REF!</definedName>
    <definedName name="Goc50x5">#REF!</definedName>
    <definedName name="Goc63x6" localSheetId="11">#REF!</definedName>
    <definedName name="Goc63x6">#REF!</definedName>
    <definedName name="Goc75x6" localSheetId="11">#REF!</definedName>
    <definedName name="Goc75x6">#REF!</definedName>
    <definedName name="GOVAP1">#REF!</definedName>
    <definedName name="GOVAP2">#REF!</definedName>
    <definedName name="gs">#REF!</definedName>
    <definedName name="gtc" localSheetId="11">#REF!</definedName>
    <definedName name="gtc">#REF!</definedName>
    <definedName name="GTXL" localSheetId="11">#REF!</definedName>
    <definedName name="GTXL">#REF!</definedName>
    <definedName name="GTRI">#REF!</definedName>
    <definedName name="gxm" localSheetId="11">#REF!</definedName>
    <definedName name="gxm">#REF!</definedName>
    <definedName name="gi">0.4</definedName>
    <definedName name="Gia_CT">#REF!</definedName>
    <definedName name="gia_tien" localSheetId="11">#REF!</definedName>
    <definedName name="Gia_tien">#REF!</definedName>
    <definedName name="gia_tien_BTN" localSheetId="11">#REF!</definedName>
    <definedName name="gia_tien_BTN">#REF!</definedName>
    <definedName name="Gia_VT">#REF!</definedName>
    <definedName name="GIAVLIEUTN">#REF!</definedName>
    <definedName name="GIAVT">#REF!</definedName>
    <definedName name="giotuoi">#REF!</definedName>
    <definedName name="h" localSheetId="11" hidden="1">{"'Sheet1'!$L$16"}</definedName>
    <definedName name="h" localSheetId="10" hidden="1">{"'Sheet1'!$L$16"}</definedName>
    <definedName name="h">#REF!</definedName>
    <definedName name="H_ng_mòc_cáng_trÖnh">#REF!</definedName>
    <definedName name="H_THUCTT">#REF!</definedName>
    <definedName name="H_THUCHTHH">#REF!</definedName>
    <definedName name="H270Ö">#REF!</definedName>
    <definedName name="Ha" localSheetId="11">#REF!</definedName>
    <definedName name="Ha">#REF!</definedName>
    <definedName name="Hanhkiem">#REF!</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c">#REF!</definedName>
    <definedName name="HCM" localSheetId="11">#REF!</definedName>
    <definedName name="HCM" localSheetId="10">#REF!</definedName>
    <definedName name="HCM">#REF!</definedName>
    <definedName name="HDGTT">#REF!</definedName>
    <definedName name="Heä_soá_laép_xaø_H">1.7</definedName>
    <definedName name="heä_soá_sình_laày" localSheetId="11">#REF!</definedName>
    <definedName name="heä_soá_sình_laày" localSheetId="10">#REF!</definedName>
    <definedName name="heä_soá_sình_laày">#REF!</definedName>
    <definedName name="Hello">XL4Poppy!$A$15</definedName>
    <definedName name="HH">#REF!</definedName>
    <definedName name="HHTT">#REF!</definedName>
    <definedName name="hien" localSheetId="11">#REF!</definedName>
    <definedName name="hien">#REF!</definedName>
    <definedName name="Hinh_thuc">#REF!</definedName>
    <definedName name="Hmong">#REF!</definedName>
    <definedName name="hoc">55000</definedName>
    <definedName name="Hocluc">#REF!</definedName>
    <definedName name="HOCMON">#REF!</definedName>
    <definedName name="HOME_MANP" localSheetId="11">#REF!</definedName>
    <definedName name="HOME_MANP">#REF!</definedName>
    <definedName name="HOMEOFFICE_COST" localSheetId="11">#REF!</definedName>
    <definedName name="HOMEOFFICE_COST">#REF!</definedName>
    <definedName name="HS">#REF!</definedName>
    <definedName name="Hsc">#REF!</definedName>
    <definedName name="HSCT3">0.1</definedName>
    <definedName name="hsdc1" localSheetId="11">#REF!</definedName>
    <definedName name="hsdc1" localSheetId="10">#REF!</definedName>
    <definedName name="hsdc1">#REF!</definedName>
    <definedName name="HSDN">2.5</definedName>
    <definedName name="HSHH" localSheetId="11">#REF!</definedName>
    <definedName name="HSHH" localSheetId="10">#REF!</definedName>
    <definedName name="HSHH">#REF!</definedName>
    <definedName name="HSHHUT" localSheetId="11">#REF!</definedName>
    <definedName name="HSHHUT" localSheetId="10">#REF!</definedName>
    <definedName name="HSHHUT">#REF!</definedName>
    <definedName name="hsk">#REF!</definedName>
    <definedName name="HSKK35">#REF!</definedName>
    <definedName name="HSLX">#REF!</definedName>
    <definedName name="HSLXH">1.7</definedName>
    <definedName name="HSLXP">#REF!</definedName>
    <definedName name="hsn">0.5</definedName>
    <definedName name="HSSL" localSheetId="11">#REF!</definedName>
    <definedName name="HSSL" localSheetId="10">#REF!</definedName>
    <definedName name="HSVC1" localSheetId="11">#REF!</definedName>
    <definedName name="HSVC1" localSheetId="10">#REF!</definedName>
    <definedName name="HSVC1">#REF!</definedName>
    <definedName name="HSVC2" localSheetId="11">#REF!</definedName>
    <definedName name="HSVC2" localSheetId="10">#REF!</definedName>
    <definedName name="HSVC2">#REF!</definedName>
    <definedName name="HSVC3" localSheetId="11">#REF!</definedName>
    <definedName name="HSVC3" localSheetId="10">#REF!</definedName>
    <definedName name="HSVC3">#REF!</definedName>
    <definedName name="Ht">#REF!</definedName>
    <definedName name="HTML_CodePage" hidden="1">950</definedName>
    <definedName name="HTML_Control" localSheetId="11" hidden="1">{"'Sheet1'!$L$16"}</definedName>
    <definedName name="HTML_Control" localSheetId="8" hidden="1">{"'Sheet1'!$L$16"}</definedName>
    <definedName name="HTML_Control" localSheetId="10"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 localSheetId="11">#REF!</definedName>
    <definedName name="HTNC" localSheetId="10">#REF!</definedName>
    <definedName name="HTNC">#REF!</definedName>
    <definedName name="httk">#REF!</definedName>
    <definedName name="HTVL" localSheetId="11">#REF!</definedName>
    <definedName name="HTVL" localSheetId="10">#REF!</definedName>
    <definedName name="HTVL">#REF!</definedName>
    <definedName name="HTHH">#REF!</definedName>
    <definedName name="huy" localSheetId="11" hidden="1">{"'Sheet1'!$L$16"}</definedName>
    <definedName name="huy" localSheetId="8" hidden="1">{"'Sheet1'!$L$16"}</definedName>
    <definedName name="huy" localSheetId="10" hidden="1">{"'Sheet1'!$L$16"}</definedName>
    <definedName name="huy" hidden="1">{"'Sheet1'!$L$16"}</definedName>
    <definedName name="HUYHAN">#REF!</definedName>
    <definedName name="HVLDP">#REF!</definedName>
    <definedName name="I" localSheetId="11">#REF!</definedName>
    <definedName name="I" localSheetId="10">#REF!</definedName>
    <definedName name="I_A" localSheetId="11">#REF!</definedName>
    <definedName name="I_A">#REF!</definedName>
    <definedName name="I_B" localSheetId="11">#REF!</definedName>
    <definedName name="I_B">#REF!</definedName>
    <definedName name="I_c" localSheetId="11">#REF!</definedName>
    <definedName name="I_c">#REF!</definedName>
    <definedName name="iCount" localSheetId="11">3</definedName>
    <definedName name="IDLAB_COST" localSheetId="11">#REF!</definedName>
    <definedName name="IDLAB_COST">#REF!</definedName>
    <definedName name="II_A" localSheetId="11">#REF!</definedName>
    <definedName name="II_A">#REF!</definedName>
    <definedName name="II_B" localSheetId="11">#REF!</definedName>
    <definedName name="II_B">#REF!</definedName>
    <definedName name="II_c" localSheetId="11">#REF!</definedName>
    <definedName name="II_c">#REF!</definedName>
    <definedName name="III_a" localSheetId="11">#REF!</definedName>
    <definedName name="III_a">#REF!</definedName>
    <definedName name="III_B" localSheetId="11">#REF!</definedName>
    <definedName name="III_B">#REF!</definedName>
    <definedName name="III_c" localSheetId="11">#REF!</definedName>
    <definedName name="III_c">#REF!</definedName>
    <definedName name="ina">#REF!</definedName>
    <definedName name="inb">#REF!</definedName>
    <definedName name="IND_LAB" localSheetId="11">#REF!</definedName>
    <definedName name="IND_LAB">#REF!</definedName>
    <definedName name="INDMANP" localSheetId="11">#REF!</definedName>
    <definedName name="INDMANP">#REF!</definedName>
    <definedName name="inten">#REF!</definedName>
    <definedName name="IO" localSheetId="10">#REF!</definedName>
    <definedName name="IO">#REF!</definedName>
    <definedName name="Ip">#REF!</definedName>
    <definedName name="j" localSheetId="11">#REF!</definedName>
    <definedName name="j" localSheetId="10">#REF!</definedName>
    <definedName name="j">#REF!</definedName>
    <definedName name="j356C8" localSheetId="11">#REF!</definedName>
    <definedName name="j356C8">#REF!</definedName>
    <definedName name="K" localSheetId="11">#REF!</definedName>
    <definedName name="K" localSheetId="10">#REF!</definedName>
    <definedName name="k">#REF!</definedName>
    <definedName name="k2b">#REF!</definedName>
    <definedName name="KA">#REF!</definedName>
    <definedName name="KAE">#REF!</definedName>
    <definedName name="KAS">#REF!</definedName>
    <definedName name="kcong" localSheetId="11">#REF!</definedName>
    <definedName name="kcong">#REF!</definedName>
    <definedName name="kdien" localSheetId="11">#REF!</definedName>
    <definedName name="kdien">#REF!</definedName>
    <definedName name="Kich100T">#REF!</definedName>
    <definedName name="kiem">#REF!</definedName>
    <definedName name="Kiem_tra_trung_ten" localSheetId="11">#REF!</definedName>
    <definedName name="Kiem_tra_trung_ten">#REF!</definedName>
    <definedName name="kk">0.8</definedName>
    <definedName name="KLTHDN">#REF!</definedName>
    <definedName name="KLVANKHUON">#REF!</definedName>
    <definedName name="KLVL">#REF!</definedName>
    <definedName name="KLVLV">#REF!</definedName>
    <definedName name="KP">#REF!</definedName>
    <definedName name="kp1ph" localSheetId="11">#REF!</definedName>
    <definedName name="kp1ph" localSheetId="10">#REF!</definedName>
    <definedName name="kp1ph">#REF!</definedName>
    <definedName name="Ks">#REF!</definedName>
    <definedName name="KSTK">#REF!</definedName>
    <definedName name="KVC" localSheetId="11">#REF!</definedName>
    <definedName name="KVC" localSheetId="10">#REF!</definedName>
    <definedName name="KVC">#REF!</definedName>
    <definedName name="kh" localSheetId="11">#REF!</definedName>
    <definedName name="kh" localSheetId="10">#REF!</definedName>
    <definedName name="kh">#REF!</definedName>
    <definedName name="KH_Chang">#REF!</definedName>
    <definedName name="khac">2</definedName>
    <definedName name="Khâi">#REF!</definedName>
    <definedName name="KHCT">#REF!</definedName>
    <definedName name="KhuyenmaiUPS">"AutoShape 264"</definedName>
    <definedName name="L" localSheetId="11">#REF!</definedName>
    <definedName name="L" localSheetId="10">#REF!</definedName>
    <definedName name="L">#REF!</definedName>
    <definedName name="l_1">#REF!</definedName>
    <definedName name="L_mong">#REF!</definedName>
    <definedName name="lanhto" localSheetId="11">#REF!</definedName>
    <definedName name="lanhto" localSheetId="10">#REF!</definedName>
    <definedName name="lanhto">#REF!</definedName>
    <definedName name="Lapmay">#REF!</definedName>
    <definedName name="LCTT_TT_page1" localSheetId="11">#REF!</definedName>
    <definedName name="LCTT_TT_page2" localSheetId="11">#REF!</definedName>
    <definedName name="list">#REF!</definedName>
    <definedName name="LK_hathe">#REF!</definedName>
    <definedName name="Lmk" localSheetId="11">#REF!</definedName>
    <definedName name="Lmk" localSheetId="10">#REF!</definedName>
    <definedName name="Lmk">#REF!</definedName>
    <definedName name="LN">#REF!</definedName>
    <definedName name="Lnsc">#REF!</definedName>
    <definedName name="Lo">#REF!</definedName>
    <definedName name="LO283K">#REF!</definedName>
    <definedName name="LO815K">#REF!</definedName>
    <definedName name="Loai_TD">#REF!</definedName>
    <definedName name="LOAICHUNGTU">#REF!</definedName>
    <definedName name="LOAÏI_CHÖÙNG_TÖØ">#REF!</definedName>
    <definedName name="ltre" localSheetId="11">#REF!</definedName>
    <definedName name="ltre">#REF!</definedName>
    <definedName name="luong">#REF!</definedName>
    <definedName name="lVC" localSheetId="11">#REF!</definedName>
    <definedName name="lVC" localSheetId="10">#REF!</definedName>
    <definedName name="m" localSheetId="11">#REF!</definedName>
    <definedName name="m" localSheetId="10">#REF!</definedName>
    <definedName name="m">#REF!</definedName>
    <definedName name="M_y_trén_250_l">#REF!</definedName>
    <definedName name="M12aavl">#REF!</definedName>
    <definedName name="M12ba3p" localSheetId="11">#REF!</definedName>
    <definedName name="M12ba3p" localSheetId="10">#REF!</definedName>
    <definedName name="M12ba3p">#REF!</definedName>
    <definedName name="M12bb1p" localSheetId="11">#REF!</definedName>
    <definedName name="M12bb1p" localSheetId="10">#REF!</definedName>
    <definedName name="M12bb1p">#REF!</definedName>
    <definedName name="M12cbnc" localSheetId="11">#REF!</definedName>
    <definedName name="M12cbnc" localSheetId="10">#REF!</definedName>
    <definedName name="M12cbvl" localSheetId="11">#REF!</definedName>
    <definedName name="M12cbvl" localSheetId="10">#REF!</definedName>
    <definedName name="M14bb1p" localSheetId="11">#REF!</definedName>
    <definedName name="M14bb1p" localSheetId="10">#REF!</definedName>
    <definedName name="M14bb1p">#REF!</definedName>
    <definedName name="M8a">#REF!</definedName>
    <definedName name="M8aa">#REF!</definedName>
    <definedName name="m8aanc" localSheetId="11">#REF!</definedName>
    <definedName name="m8aanc" localSheetId="10">#REF!</definedName>
    <definedName name="m8aanc">#REF!</definedName>
    <definedName name="m8aavl" localSheetId="11">#REF!</definedName>
    <definedName name="m8aavl" localSheetId="10">#REF!</definedName>
    <definedName name="m8aavl">#REF!</definedName>
    <definedName name="Ma3pnc" localSheetId="11">#REF!</definedName>
    <definedName name="Ma3pnc" localSheetId="10">#REF!</definedName>
    <definedName name="Ma3pnc">#REF!</definedName>
    <definedName name="Ma3pvl" localSheetId="11">#REF!</definedName>
    <definedName name="Ma3pvl" localSheetId="10">#REF!</definedName>
    <definedName name="Ma3pvl">#REF!</definedName>
    <definedName name="Maa3pnc" localSheetId="11">#REF!</definedName>
    <definedName name="Maa3pnc" localSheetId="10">#REF!</definedName>
    <definedName name="Maa3pnc">#REF!</definedName>
    <definedName name="Maa3pvl" localSheetId="11">#REF!</definedName>
    <definedName name="Maa3pvl" localSheetId="10">#REF!</definedName>
    <definedName name="Maa3pvl">#REF!</definedName>
    <definedName name="MAHANG">#REF!</definedName>
    <definedName name="MAJ_CON_EQP" localSheetId="11">#REF!</definedName>
    <definedName name="MAJ_CON_EQP">#REF!</definedName>
    <definedName name="MANPP">#REF!</definedName>
    <definedName name="Maõ" localSheetId="11">#REF!</definedName>
    <definedName name="Maõ" localSheetId="10">#REF!</definedName>
    <definedName name="MAÕCOÙ">#REF!</definedName>
    <definedName name="MAÕNÔÏ">#REF!</definedName>
    <definedName name="MAT" localSheetId="10">#REF!</definedName>
    <definedName name="MAT">#REF!</definedName>
    <definedName name="matit" localSheetId="11">#REF!</definedName>
    <definedName name="matit">#REF!</definedName>
    <definedName name="MATP_GT">#REF!</definedName>
    <definedName name="MAVANKHUON">#REF!</definedName>
    <definedName name="MAVL" localSheetId="11">#REF!</definedName>
    <definedName name="MAVL" localSheetId="10">#REF!</definedName>
    <definedName name="MAVLTHDN">#REF!</definedName>
    <definedName name="MAVLV">#REF!</definedName>
    <definedName name="MAVT">#REF!</definedName>
    <definedName name="may">#REF!</definedName>
    <definedName name="May_cat_uon">#REF!</definedName>
    <definedName name="May_nÐn_khÝ_10_m3_ph">#REF!</definedName>
    <definedName name="May_nÐn_khÝ_9_m3_ph">#REF!</definedName>
    <definedName name="Maybomnuoc7CV">#REF!</definedName>
    <definedName name="Mba1p" localSheetId="11">#REF!</definedName>
    <definedName name="Mba1p" localSheetId="10">#REF!</definedName>
    <definedName name="Mba1p">#REF!</definedName>
    <definedName name="Mba3p" localSheetId="11">#REF!</definedName>
    <definedName name="Mba3p" localSheetId="10">#REF!</definedName>
    <definedName name="Mba3p">#REF!</definedName>
    <definedName name="Mbb3p" localSheetId="11">#REF!</definedName>
    <definedName name="Mbb3p" localSheetId="10">#REF!</definedName>
    <definedName name="Mbb3p">#REF!</definedName>
    <definedName name="Mbn1p" localSheetId="11">#REF!</definedName>
    <definedName name="Mbn1p" localSheetId="10">#REF!</definedName>
    <definedName name="mc" localSheetId="11">#REF!</definedName>
    <definedName name="mc" localSheetId="10">#REF!</definedName>
    <definedName name="mc">#REF!</definedName>
    <definedName name="Mdamdui1.5KW">#REF!</definedName>
    <definedName name="me" localSheetId="11">#REF!</definedName>
    <definedName name="me">#REF!</definedName>
    <definedName name="MF" localSheetId="10">#REF!</definedName>
    <definedName name="MG_A" localSheetId="11">#REF!</definedName>
    <definedName name="MG_A">#REF!</definedName>
    <definedName name="mh">#REF!</definedName>
    <definedName name="MNPP">#REF!</definedName>
    <definedName name="mongbang" localSheetId="11">#REF!</definedName>
    <definedName name="mongbang" localSheetId="10">#REF!</definedName>
    <definedName name="mongbang">#REF!</definedName>
    <definedName name="mongdon" localSheetId="11">#REF!</definedName>
    <definedName name="mongdon" localSheetId="10">#REF!</definedName>
    <definedName name="mongdon">#REF!</definedName>
    <definedName name="Morong">#REF!</definedName>
    <definedName name="Morong4054_85">#REF!</definedName>
    <definedName name="Moùng">#REF!</definedName>
    <definedName name="MSCT">#REF!</definedName>
    <definedName name="MST">#REF!</definedName>
    <definedName name="MTMAC12" localSheetId="11">#REF!</definedName>
    <definedName name="MTMAC12" localSheetId="10">#REF!</definedName>
    <definedName name="MTMAC12">#REF!</definedName>
    <definedName name="mtram" localSheetId="11">#REF!</definedName>
    <definedName name="mtram" localSheetId="10">#REF!</definedName>
    <definedName name="mtram">#REF!</definedName>
    <definedName name="Mu_">#REF!</definedName>
    <definedName name="MUA">#REF!</definedName>
    <definedName name="n" localSheetId="11">#REF!</definedName>
    <definedName name="n">#REF!</definedName>
    <definedName name="N.THAÙNG">#REF!</definedName>
    <definedName name="ñ100">#REF!</definedName>
    <definedName name="n1pig" localSheetId="11">#REF!</definedName>
    <definedName name="n1pig" localSheetId="10">#REF!</definedName>
    <definedName name="n1pig">#REF!</definedName>
    <definedName name="N1pIGnc">#REF!</definedName>
    <definedName name="N1pIGvc">#REF!</definedName>
    <definedName name="N1pIGvl">#REF!</definedName>
    <definedName name="n1pind" localSheetId="11">#REF!</definedName>
    <definedName name="n1pind" localSheetId="10">#REF!</definedName>
    <definedName name="n1pind">#REF!</definedName>
    <definedName name="N1pINDnc">#REF!</definedName>
    <definedName name="N1pINDvc">#REF!</definedName>
    <definedName name="N1pINDvl">#REF!</definedName>
    <definedName name="n1pint" localSheetId="11">#REF!</definedName>
    <definedName name="n1pint" localSheetId="10">#REF!</definedName>
    <definedName name="n1pint">#REF!</definedName>
    <definedName name="n1ping" localSheetId="11">#REF!</definedName>
    <definedName name="n1ping" localSheetId="10">#REF!</definedName>
    <definedName name="n1ping">#REF!</definedName>
    <definedName name="N1pINGvc">#REF!</definedName>
    <definedName name="nc">#REF!</definedName>
    <definedName name="nc1p" localSheetId="11">#REF!</definedName>
    <definedName name="nc1p" localSheetId="10">#REF!</definedName>
    <definedName name="nc3p" localSheetId="11">#REF!</definedName>
    <definedName name="nc3p" localSheetId="10">#REF!</definedName>
    <definedName name="nc3p">#REF!</definedName>
    <definedName name="NCBD100" localSheetId="11">#REF!</definedName>
    <definedName name="NCBD100" localSheetId="10">#REF!</definedName>
    <definedName name="NCBD100">#REF!</definedName>
    <definedName name="NCBD200" localSheetId="11">#REF!</definedName>
    <definedName name="NCBD200" localSheetId="10">#REF!</definedName>
    <definedName name="NCBD200">#REF!</definedName>
    <definedName name="NCBD250" localSheetId="11">#REF!</definedName>
    <definedName name="NCBD250" localSheetId="10">#REF!</definedName>
    <definedName name="NCBD250">#REF!</definedName>
    <definedName name="NCcap0.7" localSheetId="11">#REF!</definedName>
    <definedName name="NCcap0.7" localSheetId="10">#REF!</definedName>
    <definedName name="NCcap0.7">#REF!</definedName>
    <definedName name="NCcap1" localSheetId="11">#REF!</definedName>
    <definedName name="NCcap1" localSheetId="10">#REF!</definedName>
    <definedName name="NCcap1">#REF!</definedName>
    <definedName name="NCCT3p">#REF!</definedName>
    <definedName name="ncong">#REF!</definedName>
    <definedName name="NCT_BKTC">#REF!</definedName>
    <definedName name="nctram" localSheetId="11">#REF!</definedName>
    <definedName name="nctram" localSheetId="10">#REF!</definedName>
    <definedName name="nctram">#REF!</definedName>
    <definedName name="NCVC100" localSheetId="11">#REF!</definedName>
    <definedName name="NCVC100" localSheetId="10">#REF!</definedName>
    <definedName name="NCVC100">#REF!</definedName>
    <definedName name="NCVC200" localSheetId="11">#REF!</definedName>
    <definedName name="NCVC200" localSheetId="10">#REF!</definedName>
    <definedName name="NCVC200">#REF!</definedName>
    <definedName name="NCVC250" localSheetId="11">#REF!</definedName>
    <definedName name="NCVC250" localSheetId="10">#REF!</definedName>
    <definedName name="NCVC250">#REF!</definedName>
    <definedName name="NCVC3P" localSheetId="11">#REF!</definedName>
    <definedName name="NCVC3P" localSheetId="10">#REF!</definedName>
    <definedName name="NCVC3P">#REF!</definedName>
    <definedName name="NET" localSheetId="11">#REF!</definedName>
    <definedName name="NET">#REF!</definedName>
    <definedName name="NET_1" localSheetId="11">#REF!</definedName>
    <definedName name="NET_1">#REF!</definedName>
    <definedName name="NET_ANA" localSheetId="11">#REF!</definedName>
    <definedName name="NET_ANA">#REF!</definedName>
    <definedName name="NET_ANA_1" localSheetId="11">#REF!</definedName>
    <definedName name="NET_ANA_1">#REF!</definedName>
    <definedName name="NET_ANA_2" localSheetId="11">#REF!</definedName>
    <definedName name="NET_ANA_2">#REF!</definedName>
    <definedName name="nig" localSheetId="11">#REF!</definedName>
    <definedName name="nig" localSheetId="10">#REF!</definedName>
    <definedName name="nig">#REF!</definedName>
    <definedName name="nig1p" localSheetId="11">#REF!</definedName>
    <definedName name="nig1p" localSheetId="10">#REF!</definedName>
    <definedName name="nig1p">#REF!</definedName>
    <definedName name="nig3p" localSheetId="11">#REF!</definedName>
    <definedName name="nig3p" localSheetId="10">#REF!</definedName>
    <definedName name="nig3p">#REF!</definedName>
    <definedName name="NIGnc">#REF!</definedName>
    <definedName name="nignc1p" localSheetId="11">#REF!</definedName>
    <definedName name="nignc1p" localSheetId="10">#REF!</definedName>
    <definedName name="nignc1p">#REF!</definedName>
    <definedName name="NIGvc">#REF!</definedName>
    <definedName name="NIGvl">#REF!</definedName>
    <definedName name="nigvl1p" localSheetId="11">#REF!</definedName>
    <definedName name="nigvl1p" localSheetId="10">#REF!</definedName>
    <definedName name="nigvl1p">#REF!</definedName>
    <definedName name="nin" localSheetId="11">#REF!</definedName>
    <definedName name="nin" localSheetId="10">#REF!</definedName>
    <definedName name="nin">#REF!</definedName>
    <definedName name="nin14nc3p" localSheetId="11">#REF!</definedName>
    <definedName name="nin14nc3p" localSheetId="10">#REF!</definedName>
    <definedName name="nin14vl3p" localSheetId="11">#REF!</definedName>
    <definedName name="nin14vl3p" localSheetId="10">#REF!</definedName>
    <definedName name="nin1903p" localSheetId="11">#REF!</definedName>
    <definedName name="nin1903p" localSheetId="10">#REF!</definedName>
    <definedName name="nin1903p">#REF!</definedName>
    <definedName name="nin190nc3p" localSheetId="11">#REF!</definedName>
    <definedName name="nin190nc3p" localSheetId="10">#REF!</definedName>
    <definedName name="nin190vl3p" localSheetId="11">#REF!</definedName>
    <definedName name="nin190vl3p" localSheetId="10">#REF!</definedName>
    <definedName name="nin2903p" localSheetId="11">#REF!</definedName>
    <definedName name="nin2903p" localSheetId="10">#REF!</definedName>
    <definedName name="nin290nc3p" localSheetId="11">#REF!</definedName>
    <definedName name="nin290nc3p" localSheetId="10">#REF!</definedName>
    <definedName name="nin290vl3p" localSheetId="11">#REF!</definedName>
    <definedName name="nin290vl3p" localSheetId="10">#REF!</definedName>
    <definedName name="nin3p" localSheetId="11">#REF!</definedName>
    <definedName name="nin3p" localSheetId="10">#REF!</definedName>
    <definedName name="nin3p">#REF!</definedName>
    <definedName name="nind" localSheetId="11">#REF!</definedName>
    <definedName name="nind" localSheetId="10">#REF!</definedName>
    <definedName name="nind">#REF!</definedName>
    <definedName name="nind1p" localSheetId="11">#REF!</definedName>
    <definedName name="nind1p" localSheetId="10">#REF!</definedName>
    <definedName name="nind1p">#REF!</definedName>
    <definedName name="nind3p" localSheetId="11">#REF!</definedName>
    <definedName name="nind3p" localSheetId="10">#REF!</definedName>
    <definedName name="nind3p">#REF!</definedName>
    <definedName name="NINDnc">#REF!</definedName>
    <definedName name="nindnc1p" localSheetId="11">#REF!</definedName>
    <definedName name="nindnc1p" localSheetId="10">#REF!</definedName>
    <definedName name="nindnc1p">#REF!</definedName>
    <definedName name="nindnc3p" localSheetId="11">#REF!</definedName>
    <definedName name="nindnc3p" localSheetId="10">#REF!</definedName>
    <definedName name="NINDvc">#REF!</definedName>
    <definedName name="NINDvl">#REF!</definedName>
    <definedName name="nindvl1p" localSheetId="11">#REF!</definedName>
    <definedName name="nindvl1p" localSheetId="10">#REF!</definedName>
    <definedName name="nindvl1p">#REF!</definedName>
    <definedName name="nindvl3p" localSheetId="11">#REF!</definedName>
    <definedName name="nindvl3p" localSheetId="10">#REF!</definedName>
    <definedName name="NINnc">#REF!</definedName>
    <definedName name="ninnc3p" localSheetId="11">#REF!</definedName>
    <definedName name="ninnc3p" localSheetId="10">#REF!</definedName>
    <definedName name="nint1p" localSheetId="11">#REF!</definedName>
    <definedName name="nint1p" localSheetId="10">#REF!</definedName>
    <definedName name="nint1p">#REF!</definedName>
    <definedName name="nintnc1p" localSheetId="11">#REF!</definedName>
    <definedName name="nintnc1p" localSheetId="10">#REF!</definedName>
    <definedName name="nintnc1p">#REF!</definedName>
    <definedName name="nintvl1p" localSheetId="11">#REF!</definedName>
    <definedName name="nintvl1p" localSheetId="10">#REF!</definedName>
    <definedName name="nintvl1p">#REF!</definedName>
    <definedName name="NINvc">#REF!</definedName>
    <definedName name="NINvl">#REF!</definedName>
    <definedName name="ninvl3p" localSheetId="11">#REF!</definedName>
    <definedName name="ninvl3p" localSheetId="10">#REF!</definedName>
    <definedName name="ning1p" localSheetId="11">#REF!</definedName>
    <definedName name="ning1p" localSheetId="10">#REF!</definedName>
    <definedName name="ning1p">#REF!</definedName>
    <definedName name="ningnc1p" localSheetId="11">#REF!</definedName>
    <definedName name="ningnc1p" localSheetId="10">#REF!</definedName>
    <definedName name="ningnc1p">#REF!</definedName>
    <definedName name="ningvl1p" localSheetId="11">#REF!</definedName>
    <definedName name="ningvl1p" localSheetId="10">#REF!</definedName>
    <definedName name="ningvl1p">#REF!</definedName>
    <definedName name="nl" localSheetId="11">#REF!</definedName>
    <definedName name="nl" localSheetId="10">#REF!</definedName>
    <definedName name="nl">#REF!</definedName>
    <definedName name="nl1p" localSheetId="11">#REF!</definedName>
    <definedName name="nl1p" localSheetId="10">#REF!</definedName>
    <definedName name="nl1p">#REF!</definedName>
    <definedName name="nl3p" localSheetId="11">#REF!</definedName>
    <definedName name="nl3p" localSheetId="10">#REF!</definedName>
    <definedName name="nl3p">#REF!</definedName>
    <definedName name="NLDLCTG">#REF!</definedName>
    <definedName name="nlht">#REF!</definedName>
    <definedName name="nlnc3p" localSheetId="11">#REF!</definedName>
    <definedName name="nlnc3p" localSheetId="10">#REF!</definedName>
    <definedName name="nlnc3pha" localSheetId="11">#REF!</definedName>
    <definedName name="nlnc3pha" localSheetId="10">#REF!</definedName>
    <definedName name="NLTK1p" localSheetId="11">#REF!</definedName>
    <definedName name="NLTK1p" localSheetId="10">#REF!</definedName>
    <definedName name="NLTK1p">#REF!</definedName>
    <definedName name="nlvl3p" localSheetId="11">#REF!</definedName>
    <definedName name="nlvl3p" localSheetId="10">#REF!</definedName>
    <definedName name="Nms">#REF!</definedName>
    <definedName name="nn" localSheetId="11">#REF!</definedName>
    <definedName name="nn" localSheetId="10">#REF!</definedName>
    <definedName name="nn">1.15</definedName>
    <definedName name="nn1p" localSheetId="11">#REF!</definedName>
    <definedName name="nn1p" localSheetId="10">#REF!</definedName>
    <definedName name="nn1p">#REF!</definedName>
    <definedName name="nn3p" localSheetId="11">#REF!</definedName>
    <definedName name="nn3p" localSheetId="10">#REF!</definedName>
    <definedName name="nn3p">#REF!</definedName>
    <definedName name="nnnc3p" localSheetId="11">#REF!</definedName>
    <definedName name="nnnc3p" localSheetId="10">#REF!</definedName>
    <definedName name="nnvl3p" localSheetId="11">#REF!</definedName>
    <definedName name="nnvl3p" localSheetId="10">#REF!</definedName>
    <definedName name="No" localSheetId="11">#REF!</definedName>
    <definedName name="No">#REF!</definedName>
    <definedName name="NOÄI_DUNG">#REF!</definedName>
    <definedName name="none">#REF!</definedName>
    <definedName name="Np">#REF!</definedName>
    <definedName name="NPP">#REF!</definedName>
    <definedName name="Nq">#REF!</definedName>
    <definedName name="NU">#REF!</definedName>
    <definedName name="nv" localSheetId="11">#REF!</definedName>
    <definedName name="nx">#REF!</definedName>
    <definedName name="NXT">#REF!</definedName>
    <definedName name="NG_THANG">#REF!</definedName>
    <definedName name="NGAØY" localSheetId="11">#REF!</definedName>
    <definedName name="NGAØY">#REF!</definedName>
    <definedName name="ngau" localSheetId="11">#REF!</definedName>
    <definedName name="ngau">#REF!</definedName>
    <definedName name="NH" localSheetId="11">#REF!</definedName>
    <definedName name="NH">#REF!</definedName>
    <definedName name="Nh_n_cáng">#REF!</definedName>
    <definedName name="NHAÄP">#REF!</definedName>
    <definedName name="NHAP_KL_TIEN_DO_THUC_HIEN">#REF!</definedName>
    <definedName name="NHATKY">#REF!</definedName>
    <definedName name="nhn" localSheetId="11">#REF!</definedName>
    <definedName name="nhn" localSheetId="10">#REF!</definedName>
    <definedName name="nhn">#REF!</definedName>
    <definedName name="NHot" localSheetId="11">#REF!</definedName>
    <definedName name="NHot">#REF!</definedName>
    <definedName name="nhua" localSheetId="11">#REF!</definedName>
    <definedName name="nhua">#REF!</definedName>
    <definedName name="ong" localSheetId="11">#REF!</definedName>
    <definedName name="ong" localSheetId="10">#REF!</definedName>
    <definedName name="osc">#REF!</definedName>
    <definedName name="oxy" localSheetId="11">#REF!</definedName>
    <definedName name="oxy" localSheetId="10">#REF!</definedName>
    <definedName name="P" localSheetId="10">#REF!</definedName>
    <definedName name="P">#REF!</definedName>
    <definedName name="PA" localSheetId="11">#REF!</definedName>
    <definedName name="PA">#REF!</definedName>
    <definedName name="panen" localSheetId="11">#REF!</definedName>
    <definedName name="panen" localSheetId="10">#REF!</definedName>
    <definedName name="panen">#REF!</definedName>
    <definedName name="PChe">#REF!</definedName>
    <definedName name="PEJM" localSheetId="10">#REF!</definedName>
    <definedName name="PEJM">#REF!</definedName>
    <definedName name="PF" localSheetId="10">#REF!</definedName>
    <definedName name="PF">#REF!</definedName>
    <definedName name="pgia" localSheetId="11">#REF!</definedName>
    <definedName name="pgia">#REF!</definedName>
    <definedName name="PK" localSheetId="11">#REF!</definedName>
    <definedName name="PK" localSheetId="10">#REF!</definedName>
    <definedName name="PRICE" localSheetId="11">#REF!</definedName>
    <definedName name="PRICE">#REF!</definedName>
    <definedName name="PRICE1" localSheetId="11">#REF!</definedName>
    <definedName name="PRICE1">#REF!</definedName>
    <definedName name="_xlnm.Print_Area" localSheetId="11">#REF!</definedName>
    <definedName name="_xlnm.Print_Area" localSheetId="0">CDKT!$A$1:$E$122</definedName>
    <definedName name="_xlnm.Print_Area" localSheetId="3">KQKD!$A$1:$G$39</definedName>
    <definedName name="_xlnm.Print_Area" localSheetId="1">LCTT!$A$1:$E$49</definedName>
    <definedName name="_xlnm.Print_Area" localSheetId="8">'SO CAI 111,112'!#REF!</definedName>
    <definedName name="_xlnm.Print_Area" localSheetId="5">'TM1'!$A$1:$J$159</definedName>
    <definedName name="_xlnm.Print_Area" localSheetId="6">'TM2'!$A$1:$H$145</definedName>
    <definedName name="_xlnm.Print_Area" localSheetId="7">'TM3'!$A$1:$G$98</definedName>
    <definedName name="_xlnm.Print_Area">#REF!</definedName>
    <definedName name="PRINT_AREA_MI" localSheetId="11">#REF!</definedName>
    <definedName name="Print_Area_MI" localSheetId="10">#REF!</definedName>
    <definedName name="PRINT_AREA_MI">#REF!</definedName>
    <definedName name="_xlnm.Print_Titles" localSheetId="11">#N/A</definedName>
    <definedName name="_xlnm.Print_Titles" localSheetId="0">CDKT!$5:$8</definedName>
    <definedName name="_xlnm.Print_Titles" localSheetId="8">'SO CAI 111,112'!#REF!</definedName>
    <definedName name="_xlnm.Print_Titles" localSheetId="5">'TM1'!$1:$6</definedName>
    <definedName name="_xlnm.Print_Titles" localSheetId="6">'TM2'!$1:$6</definedName>
    <definedName name="_xlnm.Print_Titles" localSheetId="7">'TM3'!$1:$5</definedName>
    <definedName name="_xlnm.Print_Titles" localSheetId="10">#REF!</definedName>
    <definedName name="_xlnm.Print_Titles">#N/A</definedName>
    <definedName name="PRINT_TITLES_MI" localSheetId="11">#REF!</definedName>
    <definedName name="Print_Titles_MI" localSheetId="10">#REF!</definedName>
    <definedName name="PRINT_TITLES_MI">#REF!</definedName>
    <definedName name="PRINTA" localSheetId="11">#REF!</definedName>
    <definedName name="PRINTA" localSheetId="10">#REF!</definedName>
    <definedName name="PRINTA">#REF!</definedName>
    <definedName name="PRINTB" localSheetId="11">#REF!</definedName>
    <definedName name="PRINTB">#REF!</definedName>
    <definedName name="PRINTC" localSheetId="11">#REF!</definedName>
    <definedName name="PRINTC">#REF!</definedName>
    <definedName name="prjName">#REF!</definedName>
    <definedName name="prjNo">#REF!</definedName>
    <definedName name="PROPOSAL" localSheetId="11">#REF!</definedName>
    <definedName name="PROPOSAL">#REF!</definedName>
    <definedName name="pt" localSheetId="11">#REF!</definedName>
    <definedName name="pt">#REF!</definedName>
    <definedName name="PT_Duong" localSheetId="11">#REF!</definedName>
    <definedName name="PT_Duong">#REF!</definedName>
    <definedName name="ptdg" localSheetId="11">#REF!</definedName>
    <definedName name="ptdg">#REF!</definedName>
    <definedName name="PTDG_cau" localSheetId="11">#REF!</definedName>
    <definedName name="PTDG_cau">#REF!</definedName>
    <definedName name="ptdg_cong" localSheetId="11">#REF!</definedName>
    <definedName name="ptdg_cong">#REF!</definedName>
    <definedName name="ptdg_duong" localSheetId="11">#REF!</definedName>
    <definedName name="ptdg_duong">#REF!</definedName>
    <definedName name="PTNC">#REF!</definedName>
    <definedName name="PTVT">#REF!</definedName>
    <definedName name="PTVT_B">#REF!</definedName>
    <definedName name="phu_luc_vua" localSheetId="11">#REF!</definedName>
    <definedName name="phu_luc_vua">#REF!</definedName>
    <definedName name="PHUNHUAN">#REF!</definedName>
    <definedName name="q">#REF!</definedName>
    <definedName name="qc">#REF!</definedName>
    <definedName name="qh" localSheetId="11">#REF!</definedName>
    <definedName name="QUAN1">#REF!</definedName>
    <definedName name="QUAN10">#REF!</definedName>
    <definedName name="QUAN11">#REF!</definedName>
    <definedName name="QUAN12">#REF!</definedName>
    <definedName name="QUAN2">#REF!</definedName>
    <definedName name="QUAN4">#REF!</definedName>
    <definedName name="QUAN7">#REF!</definedName>
    <definedName name="QUAN8B">#REF!</definedName>
    <definedName name="QUANGTIEN2">#REF!</definedName>
    <definedName name="ra11p" localSheetId="11">#REF!</definedName>
    <definedName name="ra11p" localSheetId="10">#REF!</definedName>
    <definedName name="ra11p">#REF!</definedName>
    <definedName name="ra13p" localSheetId="11">#REF!</definedName>
    <definedName name="ra13p" localSheetId="10">#REF!</definedName>
    <definedName name="ra13p">#REF!</definedName>
    <definedName name="rack1">#REF!</definedName>
    <definedName name="rack2">#REF!</definedName>
    <definedName name="rack3">#REF!</definedName>
    <definedName name="rack4">#REF!</definedName>
    <definedName name="rate">14000</definedName>
    <definedName name="_xlnm.Recorder" localSheetId="11">#REF!</definedName>
    <definedName name="_xlnm.Recorder" localSheetId="10">#REF!</definedName>
    <definedName name="_xlnm.Recorder">#REF!</definedName>
    <definedName name="RECOUT">#N/A</definedName>
    <definedName name="RFP003A" localSheetId="11">#REF!</definedName>
    <definedName name="RFP003A">#REF!</definedName>
    <definedName name="RFP003B" localSheetId="11">#REF!</definedName>
    <definedName name="RFP003B">#REF!</definedName>
    <definedName name="RFP003C" localSheetId="11">#REF!</definedName>
    <definedName name="RFP003C">#REF!</definedName>
    <definedName name="RFP003D" localSheetId="11">#REF!</definedName>
    <definedName name="RFP003D">#REF!</definedName>
    <definedName name="RFP003E" localSheetId="11">#REF!</definedName>
    <definedName name="RFP003E">#REF!</definedName>
    <definedName name="RFP003F" localSheetId="11">#REF!</definedName>
    <definedName name="RFP003F">#REF!</definedName>
    <definedName name="rnp">32</definedName>
    <definedName name="rong1" localSheetId="11">#REF!</definedName>
    <definedName name="rong1" localSheetId="10">#REF!</definedName>
    <definedName name="rong1">#REF!</definedName>
    <definedName name="rong2" localSheetId="11">#REF!</definedName>
    <definedName name="rong2" localSheetId="10">#REF!</definedName>
    <definedName name="rong2">#REF!</definedName>
    <definedName name="rong3" localSheetId="11">#REF!</definedName>
    <definedName name="rong3" localSheetId="10">#REF!</definedName>
    <definedName name="rong3">#REF!</definedName>
    <definedName name="rong4" localSheetId="11">#REF!</definedName>
    <definedName name="rong4" localSheetId="10">#REF!</definedName>
    <definedName name="rong4">#REF!</definedName>
    <definedName name="rong5" localSheetId="11">#REF!</definedName>
    <definedName name="rong5" localSheetId="10">#REF!</definedName>
    <definedName name="rong5">#REF!</definedName>
    <definedName name="rong6" localSheetId="11">#REF!</definedName>
    <definedName name="rong6" localSheetId="10">#REF!</definedName>
    <definedName name="rong6">#REF!</definedName>
    <definedName name="RT" localSheetId="10">#REF!</definedName>
    <definedName name="RT">#REF!</definedName>
    <definedName name="s" localSheetId="11">#REF!</definedName>
    <definedName name="s">#REF!</definedName>
    <definedName name="S_2_Bï_v_nh">#REF!</definedName>
    <definedName name="san" localSheetId="11">#REF!</definedName>
    <definedName name="san" localSheetId="10">#REF!</definedName>
    <definedName name="san">#REF!</definedName>
    <definedName name="SCCR">#REF!</definedName>
    <definedName name="SCDT">#REF!</definedName>
    <definedName name="SCT_BKTC">#REF!</definedName>
    <definedName name="SCH" localSheetId="11">#REF!</definedName>
    <definedName name="SCH">#REF!</definedName>
    <definedName name="sd1p">#REF!</definedName>
    <definedName name="sd3p">#REF!</definedName>
    <definedName name="SDMONG" localSheetId="11">#REF!</definedName>
    <definedName name="SDMONG" localSheetId="10">#REF!</definedName>
    <definedName name="SDMONG">#REF!</definedName>
    <definedName name="SEDI">#REF!</definedName>
    <definedName name="Sheet1" localSheetId="11">#REF!</definedName>
    <definedName name="Sheet1">#REF!</definedName>
    <definedName name="SheetName" localSheetId="11">"[BCTCquyI-2010.xls]~         "</definedName>
    <definedName name="sht">#REF!</definedName>
    <definedName name="sht1p">#REF!</definedName>
    <definedName name="sht3p">#REF!</definedName>
    <definedName name="sieucao">#REF!</definedName>
    <definedName name="SIZE" localSheetId="11">#REF!</definedName>
    <definedName name="SIZE">#REF!</definedName>
    <definedName name="SL">#REF!</definedName>
    <definedName name="SL_CRD" localSheetId="11">#REF!</definedName>
    <definedName name="SL_CRD" localSheetId="10">#REF!</definedName>
    <definedName name="SL_CRD">#REF!</definedName>
    <definedName name="SL_CRS" localSheetId="11">#REF!</definedName>
    <definedName name="SL_CRS" localSheetId="10">#REF!</definedName>
    <definedName name="SL_CRS">#REF!</definedName>
    <definedName name="SL_CS" localSheetId="11">#REF!</definedName>
    <definedName name="SL_CS" localSheetId="10">#REF!</definedName>
    <definedName name="SL_CS">#REF!</definedName>
    <definedName name="SL_DD" localSheetId="11">#REF!</definedName>
    <definedName name="SL_DD" localSheetId="10">#REF!</definedName>
    <definedName name="SL_DD">#REF!</definedName>
    <definedName name="slg" localSheetId="11">#REF!</definedName>
    <definedName name="slg" localSheetId="10">#REF!</definedName>
    <definedName name="slg">#REF!</definedName>
    <definedName name="slg10r">#REF!</definedName>
    <definedName name="slg10x">#REF!</definedName>
    <definedName name="slg12r">#REF!</definedName>
    <definedName name="slg12x">#REF!</definedName>
    <definedName name="slg15r">#REF!</definedName>
    <definedName name="slg15x">#REF!</definedName>
    <definedName name="slg20r">#REF!</definedName>
    <definedName name="slg20x">#REF!</definedName>
    <definedName name="slg4r">#REF!</definedName>
    <definedName name="slg4x">#REF!</definedName>
    <definedName name="slg6r">#REF!</definedName>
    <definedName name="slg6x">#REF!</definedName>
    <definedName name="slg8r">#REF!</definedName>
    <definedName name="slg8x">#REF!</definedName>
    <definedName name="slh10r">#REF!</definedName>
    <definedName name="slh10x">#REF!</definedName>
    <definedName name="slh12r">#REF!</definedName>
    <definedName name="slh12x">#REF!</definedName>
    <definedName name="slh15r">#REF!</definedName>
    <definedName name="slh15x">#REF!</definedName>
    <definedName name="slh20r">#REF!</definedName>
    <definedName name="slh20x">#REF!</definedName>
    <definedName name="slh42n">#REF!</definedName>
    <definedName name="slh4n1">#REF!</definedName>
    <definedName name="slh4n19">#REF!</definedName>
    <definedName name="slh4n20">#REF!</definedName>
    <definedName name="slh4n21">#REF!</definedName>
    <definedName name="slh4n22">#REF!</definedName>
    <definedName name="slh4n3">#REF!</definedName>
    <definedName name="slh4n4">#REF!</definedName>
    <definedName name="slh4n8">#REF!</definedName>
    <definedName name="slh4nr">#REF!</definedName>
    <definedName name="slh4r">#REF!</definedName>
    <definedName name="slh4x">#REF!</definedName>
    <definedName name="slh6r">#REF!</definedName>
    <definedName name="slh6x">#REF!</definedName>
    <definedName name="slh8r">#REF!</definedName>
    <definedName name="slh8x">#REF!</definedName>
    <definedName name="slk" localSheetId="11">#REF!</definedName>
    <definedName name="slk">#REF!</definedName>
    <definedName name="sll" localSheetId="11">#REF!</definedName>
    <definedName name="sll">#REF!</definedName>
    <definedName name="soc3p" localSheetId="11">#REF!</definedName>
    <definedName name="soc3p" localSheetId="10">#REF!</definedName>
    <definedName name="soc3p">#REF!</definedName>
    <definedName name="Soi" localSheetId="11">#REF!</definedName>
    <definedName name="Soi">#REF!</definedName>
    <definedName name="solieu">#REF!</definedName>
    <definedName name="son">#REF!</definedName>
    <definedName name="SOPHIEU">#REF!</definedName>
    <definedName name="SORT" localSheetId="11">#REF!</definedName>
    <definedName name="SORT">#REF!</definedName>
    <definedName name="SOTIEN_BKTC">#REF!</definedName>
    <definedName name="SP" localSheetId="10">#REF!</definedName>
    <definedName name="SP">#REF!</definedName>
    <definedName name="SPEC" localSheetId="11">#REF!</definedName>
    <definedName name="SPEC">#REF!</definedName>
    <definedName name="SPECSUMMARY" localSheetId="11">#REF!</definedName>
    <definedName name="SPECSUMMARY">#REF!</definedName>
    <definedName name="ST_TH2_131">3</definedName>
    <definedName name="st1p">#REF!</definedName>
    <definedName name="st3p">#REF!</definedName>
    <definedName name="Start_1" localSheetId="11">#REF!</definedName>
    <definedName name="Start_1">#REF!</definedName>
    <definedName name="Start_10" localSheetId="11">#REF!</definedName>
    <definedName name="Start_10">#REF!</definedName>
    <definedName name="Start_11" localSheetId="11">#REF!</definedName>
    <definedName name="Start_11">#REF!</definedName>
    <definedName name="Start_12" localSheetId="11">#REF!</definedName>
    <definedName name="Start_12">#REF!</definedName>
    <definedName name="Start_13" localSheetId="11">#REF!</definedName>
    <definedName name="Start_13">#REF!</definedName>
    <definedName name="Start_2" localSheetId="11">#REF!</definedName>
    <definedName name="Start_2">#REF!</definedName>
    <definedName name="Start_3" localSheetId="11">#REF!</definedName>
    <definedName name="Start_3">#REF!</definedName>
    <definedName name="Start_4" localSheetId="11">#REF!</definedName>
    <definedName name="Start_4">#REF!</definedName>
    <definedName name="Start_5" localSheetId="11">#REF!</definedName>
    <definedName name="Start_5">#REF!</definedName>
    <definedName name="Start_6" localSheetId="11">#REF!</definedName>
    <definedName name="Start_6">#REF!</definedName>
    <definedName name="Start_7" localSheetId="11">#REF!</definedName>
    <definedName name="Start_7">#REF!</definedName>
    <definedName name="Start_8" localSheetId="11">#REF!</definedName>
    <definedName name="Start_8">#REF!</definedName>
    <definedName name="Start_9" localSheetId="11">#REF!</definedName>
    <definedName name="Start_9">#REF!</definedName>
    <definedName name="Stt" localSheetId="11">#REF!</definedName>
    <definedName name="STT">#REF!</definedName>
    <definedName name="STTPHIEU">#REF!</definedName>
    <definedName name="SU" localSheetId="11" hidden="1">{"'Sheet1'!$L$16"}</definedName>
    <definedName name="SU" hidden="1">{"'Sheet1'!$L$16"}</definedName>
    <definedName name="SUM">#REF!,#REF!</definedName>
    <definedName name="SUMMARY" localSheetId="11">#REF!</definedName>
    <definedName name="SUMMARY">#REF!</definedName>
    <definedName name="sumTB">#REF!</definedName>
    <definedName name="sumXL">#REF!</definedName>
    <definedName name="T" localSheetId="11">#REF!</definedName>
    <definedName name="t">#REF!</definedName>
    <definedName name="t__tù__æ_10_T">#REF!</definedName>
    <definedName name="t101p" localSheetId="11">#REF!</definedName>
    <definedName name="t101p" localSheetId="10">#REF!</definedName>
    <definedName name="t101p">#REF!</definedName>
    <definedName name="t103p" localSheetId="11">#REF!</definedName>
    <definedName name="t103p" localSheetId="10">#REF!</definedName>
    <definedName name="t103p">#REF!</definedName>
    <definedName name="t10m">#REF!</definedName>
    <definedName name="t10nc1p" localSheetId="11">#REF!</definedName>
    <definedName name="t10nc1p" localSheetId="10">#REF!</definedName>
    <definedName name="t10nc1p">#REF!</definedName>
    <definedName name="t10vl1p" localSheetId="11">#REF!</definedName>
    <definedName name="t10vl1p" localSheetId="10">#REF!</definedName>
    <definedName name="t10vl1p">#REF!</definedName>
    <definedName name="t121p" localSheetId="11">#REF!</definedName>
    <definedName name="t121p" localSheetId="10">#REF!</definedName>
    <definedName name="t121p">#REF!</definedName>
    <definedName name="t123p" localSheetId="11">#REF!</definedName>
    <definedName name="t123p" localSheetId="10">#REF!</definedName>
    <definedName name="t123p">#REF!</definedName>
    <definedName name="T12nc">#REF!</definedName>
    <definedName name="t12nc3p">#REF!</definedName>
    <definedName name="T12vc">#REF!</definedName>
    <definedName name="T12vl">#REF!</definedName>
    <definedName name="t141p" localSheetId="11">#REF!</definedName>
    <definedName name="t141p" localSheetId="10">#REF!</definedName>
    <definedName name="t141p">#REF!</definedName>
    <definedName name="t143p" localSheetId="11">#REF!</definedName>
    <definedName name="t143p" localSheetId="10">#REF!</definedName>
    <definedName name="t143p">#REF!</definedName>
    <definedName name="t14nc3p" localSheetId="11">#REF!</definedName>
    <definedName name="t14nc3p" localSheetId="10">#REF!</definedName>
    <definedName name="t14vl3p" localSheetId="11">#REF!</definedName>
    <definedName name="t14vl3p" localSheetId="10">#REF!</definedName>
    <definedName name="T44QUAN3">#REF!</definedName>
    <definedName name="T45GOVAP1">#REF!</definedName>
    <definedName name="T45HCUCHI">#REF!</definedName>
    <definedName name="T45HHOCMON">#REF!</definedName>
    <definedName name="T45QBINHCHANH">#REF!</definedName>
    <definedName name="T45QBINHTAN">#REF!</definedName>
    <definedName name="T45QBINHTHANH1">#REF!</definedName>
    <definedName name="T45QBINHTHANH2">#REF!</definedName>
    <definedName name="T45QGOVAP1">#REF!</definedName>
    <definedName name="T45QGOVAP2">#REF!</definedName>
    <definedName name="T45QPHUNHUAN">#REF!</definedName>
    <definedName name="T45QTANBINH2">#REF!</definedName>
    <definedName name="T45QTANPHU">#REF!</definedName>
    <definedName name="T45QTANHBINH1">#REF!</definedName>
    <definedName name="T45QTHUDUC1">#REF!</definedName>
    <definedName name="T45QTHUDUC2">#REF!</definedName>
    <definedName name="T45QUAN1">#REF!</definedName>
    <definedName name="T45QUAN10">#REF!</definedName>
    <definedName name="T45QUAN11">#REF!</definedName>
    <definedName name="T45QUAN12">#REF!</definedName>
    <definedName name="T45QUAN2">#REF!</definedName>
    <definedName name="T45QUAN3">#REF!</definedName>
    <definedName name="T45QUAN4">#REF!</definedName>
    <definedName name="T45QUAN6A">#REF!</definedName>
    <definedName name="T45QUAN6B">#REF!</definedName>
    <definedName name="T45QUAN7">#REF!</definedName>
    <definedName name="T45QUAN8B">#REF!</definedName>
    <definedName name="T45QUAN9">#REF!</definedName>
    <definedName name="t7m">#REF!</definedName>
    <definedName name="t8m">#REF!</definedName>
    <definedName name="tadao" localSheetId="11">#REF!</definedName>
    <definedName name="tadao">#REF!</definedName>
    <definedName name="TAMTINH" localSheetId="11">#REF!</definedName>
    <definedName name="TAMTINH" localSheetId="10">#REF!</definedName>
    <definedName name="TAMTINH">#REF!</definedName>
    <definedName name="TANBINH1">#REF!</definedName>
    <definedName name="TANBINH2">#REF!</definedName>
    <definedName name="TANPHU">#REF!</definedName>
    <definedName name="Tax">#REF!</definedName>
    <definedName name="TaxTV">10%</definedName>
    <definedName name="TaxXL">5%</definedName>
    <definedName name="TBA" localSheetId="11">#REF!</definedName>
    <definedName name="TBA" localSheetId="10">#REF!</definedName>
    <definedName name="TBA">#REF!</definedName>
    <definedName name="tbtram" localSheetId="11">#REF!</definedName>
    <definedName name="tbtram" localSheetId="10">#REF!</definedName>
    <definedName name="tbtram">#REF!</definedName>
    <definedName name="TBXD">#REF!</definedName>
    <definedName name="TC" localSheetId="11">#REF!</definedName>
    <definedName name="TC" localSheetId="10">#REF!</definedName>
    <definedName name="TC">#REF!</definedName>
    <definedName name="TC_NHANH1" localSheetId="11">#REF!</definedName>
    <definedName name="TC_NHANH1" localSheetId="10">#REF!</definedName>
    <definedName name="TC_NHANH1">#REF!</definedName>
    <definedName name="TC44HCUCHI">#REF!</definedName>
    <definedName name="TC44HHOCMON">#REF!</definedName>
    <definedName name="TC44QBINHCHANH">#REF!</definedName>
    <definedName name="TC44QBINHTAN">#REF!</definedName>
    <definedName name="TC44QBINHTHANH1">#REF!</definedName>
    <definedName name="TC44QBINHTHANH2">#REF!</definedName>
    <definedName name="TC44QGOVAP1">#REF!</definedName>
    <definedName name="TC44QGOVAP2">#REF!</definedName>
    <definedName name="TC44QPHUNHUAN">#REF!</definedName>
    <definedName name="TC44QTANBINH1">#REF!</definedName>
    <definedName name="TC44QTANBINH2">#REF!</definedName>
    <definedName name="TC44QTANPHU">#REF!</definedName>
    <definedName name="TC44QTHUDUC1">#REF!</definedName>
    <definedName name="TC44QTHUDUC2">#REF!</definedName>
    <definedName name="TC44QUAN1">#REF!</definedName>
    <definedName name="TC44QUAN10">#REF!</definedName>
    <definedName name="TC44QUAN11">#REF!</definedName>
    <definedName name="TC44QUAN12">#REF!</definedName>
    <definedName name="TC44QUAN2">#REF!</definedName>
    <definedName name="TC44QUAN32">#REF!</definedName>
    <definedName name="TC44QUAN4">#REF!</definedName>
    <definedName name="TC44QUAN5">#REF!</definedName>
    <definedName name="TC44QUAN6A">#REF!</definedName>
    <definedName name="TC44QUAN6B">#REF!</definedName>
    <definedName name="TC44QUAN7">#REF!</definedName>
    <definedName name="TC44QUAN8A">#REF!</definedName>
    <definedName name="TC44QUAN8B">#REF!</definedName>
    <definedName name="Tchuan">#REF!</definedName>
    <definedName name="td">#REF!</definedName>
    <definedName name="TD12vl">#REF!</definedName>
    <definedName name="td1p" localSheetId="11">#REF!</definedName>
    <definedName name="td1p" localSheetId="10">#REF!</definedName>
    <definedName name="TD1p1nc">#REF!</definedName>
    <definedName name="td1p1vc">#REF!</definedName>
    <definedName name="TD1p1vl">#REF!</definedName>
    <definedName name="td3p" localSheetId="11">#REF!</definedName>
    <definedName name="td3p" localSheetId="10">#REF!</definedName>
    <definedName name="td3p">#REF!</definedName>
    <definedName name="TDctnc">#REF!</definedName>
    <definedName name="TDctvc">#REF!</definedName>
    <definedName name="TDctvl">#REF!</definedName>
    <definedName name="tdnc1p" localSheetId="11">#REF!</definedName>
    <definedName name="tdnc1p" localSheetId="10">#REF!</definedName>
    <definedName name="tdnc1p">#REF!</definedName>
    <definedName name="tdo" localSheetId="11">#REF!</definedName>
    <definedName name="tdo">#REF!</definedName>
    <definedName name="tdtr2cnc" localSheetId="11">#REF!</definedName>
    <definedName name="tdtr2cnc" localSheetId="10">#REF!</definedName>
    <definedName name="tdtr2cnc">#REF!</definedName>
    <definedName name="tdtr2cvl" localSheetId="11">#REF!</definedName>
    <definedName name="tdtr2cvl" localSheetId="10">#REF!</definedName>
    <definedName name="tdtr2cvl">#REF!</definedName>
    <definedName name="tdvl1p" localSheetId="11">#REF!</definedName>
    <definedName name="tdvl1p" localSheetId="10">#REF!</definedName>
    <definedName name="tdvl1p">#REF!</definedName>
    <definedName name="tenck" localSheetId="11">#REF!</definedName>
    <definedName name="tenck" localSheetId="10">#REF!</definedName>
    <definedName name="tenck">#REF!</definedName>
    <definedName name="test">#REF!</definedName>
    <definedName name="Têi__iÖn_5_T">#REF!</definedName>
    <definedName name="TG">#REF!</definedName>
    <definedName name="Tien" localSheetId="11">#REF!</definedName>
    <definedName name="Tien">#REF!</definedName>
    <definedName name="Tim_lan_xuat_hien">#REF!</definedName>
    <definedName name="tim_xuat_hien" localSheetId="11">#REF!</definedName>
    <definedName name="tim_xuat_hien">#REF!</definedName>
    <definedName name="TITAN">#REF!</definedName>
    <definedName name="TK" localSheetId="11">#REF!</definedName>
    <definedName name="TK" localSheetId="10">#REF!</definedName>
    <definedName name="TKCOÙ">#REF!</definedName>
    <definedName name="TKNÔÏ">#REF!</definedName>
    <definedName name="TLAC120" localSheetId="11">#REF!</definedName>
    <definedName name="TLAC120" localSheetId="10">#REF!</definedName>
    <definedName name="TLAC120">#REF!</definedName>
    <definedName name="TLAC35" localSheetId="11">#REF!</definedName>
    <definedName name="TLAC35" localSheetId="10">#REF!</definedName>
    <definedName name="TLAC35">#REF!</definedName>
    <definedName name="TLAC50" localSheetId="11">#REF!</definedName>
    <definedName name="TLAC50" localSheetId="10">#REF!</definedName>
    <definedName name="TLAC50">#REF!</definedName>
    <definedName name="TLAC70" localSheetId="11">#REF!</definedName>
    <definedName name="TLAC70" localSheetId="10">#REF!</definedName>
    <definedName name="TLAC70">#REF!</definedName>
    <definedName name="TLAC95" localSheetId="11">#REF!</definedName>
    <definedName name="TLAC95" localSheetId="10">#REF!</definedName>
    <definedName name="TLAC95">#REF!</definedName>
    <definedName name="Tle" localSheetId="11">#REF!</definedName>
    <definedName name="Tle">#REF!</definedName>
    <definedName name="tluong">#REF!</definedName>
    <definedName name="ToiDien5T">#REF!</definedName>
    <definedName name="ton" localSheetId="11">#REF!</definedName>
    <definedName name="ton">#REF!</definedName>
    <definedName name="Tong_nhom">#REF!</definedName>
    <definedName name="tongbt" localSheetId="11">#REF!</definedName>
    <definedName name="tongbt" localSheetId="10">#REF!</definedName>
    <definedName name="tongbt">#REF!</definedName>
    <definedName name="tongcong" localSheetId="11">#REF!</definedName>
    <definedName name="tongcong" localSheetId="10">#REF!</definedName>
    <definedName name="tongcong">#REF!</definedName>
    <definedName name="tongdientich" localSheetId="11">#REF!</definedName>
    <definedName name="tongdientich" localSheetId="10">#REF!</definedName>
    <definedName name="tongdientich">#REF!</definedName>
    <definedName name="TONGDUTOAN">#REF!</definedName>
    <definedName name="tongthep" localSheetId="11">#REF!</definedName>
    <definedName name="tongthep" localSheetId="10">#REF!</definedName>
    <definedName name="tongthep">#REF!</definedName>
    <definedName name="tongthetich" localSheetId="11">#REF!</definedName>
    <definedName name="tongthetich" localSheetId="10">#REF!</definedName>
    <definedName name="tongthetich">#REF!</definedName>
    <definedName name="TOP" localSheetId="11">#REF!</definedName>
    <definedName name="TOP">#REF!</definedName>
    <definedName name="TOTAL">#REF!</definedName>
    <definedName name="TOYOTA" localSheetId="11">#REF!</definedName>
    <definedName name="TOYOTA">#REF!</definedName>
    <definedName name="TPLRP" localSheetId="11">#REF!</definedName>
    <definedName name="TPLRP">#REF!</definedName>
    <definedName name="TSRA">#REF!</definedName>
    <definedName name="TSVAO1">#REF!</definedName>
    <definedName name="TSVAO5">#REF!</definedName>
    <definedName name="TT" localSheetId="11">#REF!</definedName>
    <definedName name="TT" localSheetId="10">#REF!</definedName>
    <definedName name="TT_1P" localSheetId="11">#REF!</definedName>
    <definedName name="TT_1P" localSheetId="10">#REF!</definedName>
    <definedName name="TT_1P">#REF!</definedName>
    <definedName name="TT_3p" localSheetId="11">#REF!</definedName>
    <definedName name="TT_3p" localSheetId="10">#REF!</definedName>
    <definedName name="TT_3p">#REF!</definedName>
    <definedName name="ttam" localSheetId="11">#REF!</definedName>
    <definedName name="ttao" localSheetId="11">#REF!</definedName>
    <definedName name="ttao">#REF!</definedName>
    <definedName name="ttbt" localSheetId="11">#REF!</definedName>
    <definedName name="ttbt" localSheetId="10">#REF!</definedName>
    <definedName name="ttbt">#REF!</definedName>
    <definedName name="TTDD1P">#REF!</definedName>
    <definedName name="TTDKKH">#REF!</definedName>
    <definedName name="tthi" localSheetId="11">#REF!</definedName>
    <definedName name="tthi">#REF!</definedName>
    <definedName name="ttronmk" localSheetId="11">#REF!</definedName>
    <definedName name="ttronmk" localSheetId="10">#REF!</definedName>
    <definedName name="ttronmk">#REF!</definedName>
    <definedName name="TUAN45">#REF!</definedName>
    <definedName name="TUAN46">#REF!</definedName>
    <definedName name="TUAN48">#REF!</definedName>
    <definedName name="TUAN49">#REF!</definedName>
    <definedName name="TUAN50">#REF!</definedName>
    <definedName name="TUAN51">#REF!</definedName>
    <definedName name="TUAN52">#REF!</definedName>
    <definedName name="tv75nc" localSheetId="11">#REF!</definedName>
    <definedName name="tv75nc" localSheetId="10">#REF!</definedName>
    <definedName name="tv75nc">#REF!</definedName>
    <definedName name="tv75vl" localSheetId="11">#REF!</definedName>
    <definedName name="tv75vl" localSheetId="10">#REF!</definedName>
    <definedName name="tv75vl">#REF!</definedName>
    <definedName name="TVAO1">#REF!</definedName>
    <definedName name="TVAO5">#REF!</definedName>
    <definedName name="TXB11QBINHCHANH">#REF!</definedName>
    <definedName name="TXB11QBINHTAN">#REF!</definedName>
    <definedName name="TXB11QBINHTHANH1">#REF!</definedName>
    <definedName name="TXB11QBINHTHANH2">#REF!</definedName>
    <definedName name="TXB11QCUCHI">#REF!</definedName>
    <definedName name="TXB11QGOVAP1">#REF!</definedName>
    <definedName name="TXB11QGOVAP2">#REF!</definedName>
    <definedName name="TXB11QHOCMON">#REF!</definedName>
    <definedName name="TXB11QPHUNHUAN">#REF!</definedName>
    <definedName name="TXB11QTANBINH1">#REF!</definedName>
    <definedName name="TXB11QTANBINH2">#REF!</definedName>
    <definedName name="TXB11QTANPHU">#REF!</definedName>
    <definedName name="TXB11QTHUDUC1">#REF!</definedName>
    <definedName name="TXB11QTHUDUC2">#REF!</definedName>
    <definedName name="TXB11QUAN1">#REF!</definedName>
    <definedName name="TXB11QUAN10">#REF!</definedName>
    <definedName name="TXB11QUAN11">#REF!</definedName>
    <definedName name="TXB11QUAN12">#REF!</definedName>
    <definedName name="TXB11QUAN2">#REF!</definedName>
    <definedName name="TXB11QUAN4">#REF!</definedName>
    <definedName name="TXB11QUAN6B">#REF!</definedName>
    <definedName name="TXB11QUAN7">#REF!</definedName>
    <definedName name="TXB11QUAN8A">#REF!</definedName>
    <definedName name="TXB11QUAN8B">#REF!</definedName>
    <definedName name="TXB44QUAN5">#REF!</definedName>
    <definedName name="TXB44QUAN6A">#REF!</definedName>
    <definedName name="ty_le" localSheetId="11">#REF!</definedName>
    <definedName name="ty_le">#REF!</definedName>
    <definedName name="Ty_Le_1">#REF!</definedName>
    <definedName name="ty_le_BTN" localSheetId="11">#REF!</definedName>
    <definedName name="ty_le_BTN">#REF!</definedName>
    <definedName name="Ty_le1" localSheetId="11">#REF!</definedName>
    <definedName name="Ty_le1">#REF!</definedName>
    <definedName name="th" localSheetId="11">#REF!</definedName>
    <definedName name="thang" localSheetId="11">#REF!</definedName>
    <definedName name="thang">#REF!</definedName>
    <definedName name="thanhtien" localSheetId="11">#REF!</definedName>
    <definedName name="thanhtien" localSheetId="10">#REF!</definedName>
    <definedName name="thanhtien">#REF!</definedName>
    <definedName name="thanhthao" localSheetId="11" hidden="1">{#N/A,#N/A,FALSE,"Chi tiÆt"}</definedName>
    <definedName name="thanhthao" hidden="1">{#N/A,#N/A,FALSE,"Chi tiÆt"}</definedName>
    <definedName name="thepban" localSheetId="11">#REF!</definedName>
    <definedName name="thepban" localSheetId="10">#REF!</definedName>
    <definedName name="thepban">#REF!</definedName>
    <definedName name="thepto">#REF!</definedName>
    <definedName name="thetichck" localSheetId="11">#REF!</definedName>
    <definedName name="thetichck" localSheetId="10">#REF!</definedName>
    <definedName name="thetichck">#REF!</definedName>
    <definedName name="THGO1pnc" localSheetId="11">#REF!</definedName>
    <definedName name="THGO1pnc" localSheetId="10">#REF!</definedName>
    <definedName name="THGO1pnc">#REF!</definedName>
    <definedName name="thht" localSheetId="11">#REF!</definedName>
    <definedName name="thht" localSheetId="10">#REF!</definedName>
    <definedName name="thht">#REF!</definedName>
    <definedName name="THI" localSheetId="11">#REF!</definedName>
    <definedName name="THI">#REF!</definedName>
    <definedName name="thinh" localSheetId="11">#REF!</definedName>
    <definedName name="thinh">#REF!</definedName>
    <definedName name="ThiÕt_bÞ_phun_c_t">#REF!</definedName>
    <definedName name="ThiÕt_bÞ_phun_s_n">#REF!</definedName>
    <definedName name="ThiSinhfull">#REF!</definedName>
    <definedName name="THK" localSheetId="10">#REF!</definedName>
    <definedName name="thkp3" localSheetId="11">#REF!</definedName>
    <definedName name="thkp3" localSheetId="10">#REF!</definedName>
    <definedName name="thkp3">#REF!</definedName>
    <definedName name="THT">#REF!</definedName>
    <definedName name="thtich1" localSheetId="11">#REF!</definedName>
    <definedName name="thtich1" localSheetId="10">#REF!</definedName>
    <definedName name="thtich1">#REF!</definedName>
    <definedName name="thtich2" localSheetId="11">#REF!</definedName>
    <definedName name="thtich2" localSheetId="10">#REF!</definedName>
    <definedName name="thtich2">#REF!</definedName>
    <definedName name="thtich3" localSheetId="11">#REF!</definedName>
    <definedName name="thtich3" localSheetId="10">#REF!</definedName>
    <definedName name="thtich3">#REF!</definedName>
    <definedName name="thtich4" localSheetId="11">#REF!</definedName>
    <definedName name="thtich4" localSheetId="10">#REF!</definedName>
    <definedName name="thtich4">#REF!</definedName>
    <definedName name="thtich5" localSheetId="11">#REF!</definedName>
    <definedName name="thtich5" localSheetId="10">#REF!</definedName>
    <definedName name="thtich5">#REF!</definedName>
    <definedName name="thtich6" localSheetId="11">#REF!</definedName>
    <definedName name="thtich6" localSheetId="10">#REF!</definedName>
    <definedName name="thtich6">#REF!</definedName>
    <definedName name="thtt" localSheetId="11">#REF!</definedName>
    <definedName name="thtt" localSheetId="10">#REF!</definedName>
    <definedName name="thtt">#REF!</definedName>
    <definedName name="THUDUC1">#REF!</definedName>
    <definedName name="THUDUC2">#REF!</definedName>
    <definedName name="thue">6</definedName>
    <definedName name="TRA">#REF!</definedName>
    <definedName name="Tra_DM_su_dung" localSheetId="11">#REF!</definedName>
    <definedName name="Tra_DM_su_dung">#REF!</definedName>
    <definedName name="Tra_don_gia_KS" localSheetId="11">#REF!</definedName>
    <definedName name="Tra_don_gia_KS">#REF!</definedName>
    <definedName name="Tra_DTCT" localSheetId="11">#REF!</definedName>
    <definedName name="Tra_DTCT">#REF!</definedName>
    <definedName name="Tra_tim_hang_mucPT_trung" localSheetId="11">#REF!</definedName>
    <definedName name="Tra_tim_hang_mucPT_trung">#REF!</definedName>
    <definedName name="Tra_TL" localSheetId="11">#REF!</definedName>
    <definedName name="Tra_TL">#REF!</definedName>
    <definedName name="Tra_ty_le2" localSheetId="11">#REF!</definedName>
    <definedName name="Tra_ty_le2">#REF!</definedName>
    <definedName name="Tra_ty_le3" localSheetId="11">#REF!</definedName>
    <definedName name="Tra_ty_le3">#REF!</definedName>
    <definedName name="Tra_ty_le4" localSheetId="11">#REF!</definedName>
    <definedName name="Tra_ty_le4">#REF!</definedName>
    <definedName name="Tra_ty_le5" localSheetId="11">#REF!</definedName>
    <definedName name="Tra_ty_le5">#REF!</definedName>
    <definedName name="TRA_VAT_LIEU" localSheetId="11">#REF!</definedName>
    <definedName name="TRA_VAT_LIEU" localSheetId="10">#REF!</definedName>
    <definedName name="TRA_VL" localSheetId="11">#REF!</definedName>
    <definedName name="Tracp">#REF!</definedName>
    <definedName name="TRADE2" localSheetId="11">#REF!</definedName>
    <definedName name="TRADE2">#REF!</definedName>
    <definedName name="TRAM" localSheetId="11">#REF!</definedName>
    <definedName name="TRAM" localSheetId="10">#REF!</definedName>
    <definedName name="TRAM">#REF!</definedName>
    <definedName name="TRAvH">#REF!</definedName>
    <definedName name="TRAVL" localSheetId="11">#REF!</definedName>
    <definedName name="TRAVL">#REF!</definedName>
    <definedName name="TRISO">#REF!</definedName>
    <definedName name="u">#REF!</definedName>
    <definedName name="UP" localSheetId="11">#REF!,#REF!,#REF!,#REF!,#REF!,#REF!,#REF!,#REF!,#REF!,#REF!,#REF!</definedName>
    <definedName name="UP" localSheetId="10">#REF!,#REF!,#REF!,#REF!,#REF!,#REF!,#REF!,#REF!,#REF!,#REF!,#REF!</definedName>
    <definedName name="UP">#REF!,#REF!,#REF!,#REF!,#REF!,#REF!,#REF!,#REF!,#REF!,#REF!,#REF!</definedName>
    <definedName name="USD" localSheetId="11">#REF!</definedName>
    <definedName name="V_t_tõ">#REF!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RIINST" localSheetId="11">#REF!</definedName>
    <definedName name="VARIINST">#REF!</definedName>
    <definedName name="VARIPURC" localSheetId="11">#REF!</definedName>
    <definedName name="VARIPURC">#REF!</definedName>
    <definedName name="vat">5</definedName>
    <definedName name="vbtchongnuocm300">#REF!</definedName>
    <definedName name="vbtm150">#REF!</definedName>
    <definedName name="vbtm300">#REF!</definedName>
    <definedName name="vbtm400">#REF!</definedName>
    <definedName name="vccot" localSheetId="11">#REF!</definedName>
    <definedName name="vccot" localSheetId="10">#REF!</definedName>
    <definedName name="vccot">#REF!</definedName>
    <definedName name="VCPBKKC">#REF!</definedName>
    <definedName name="VCPTHGV">#REF!</definedName>
    <definedName name="vctb" localSheetId="11">#REF!</definedName>
    <definedName name="vctb" localSheetId="10">#REF!</definedName>
    <definedName name="vctb">#REF!</definedName>
    <definedName name="VCVBT1">#REF!</definedName>
    <definedName name="VCVBT2">#REF!</definedName>
    <definedName name="VCHT" localSheetId="11">#REF!</definedName>
    <definedName name="VCHT" localSheetId="10">#REF!</definedName>
    <definedName name="VCHT">#REF!</definedName>
    <definedName name="vd3p" localSheetId="11">#REF!</definedName>
    <definedName name="vd3p" localSheetId="10">#REF!</definedName>
    <definedName name="vd3p">#REF!</definedName>
    <definedName name="vkcauthang">#REF!</definedName>
    <definedName name="vksan">#REF!</definedName>
    <definedName name="vl">#REF!</definedName>
    <definedName name="vl1p" localSheetId="11">#REF!</definedName>
    <definedName name="vl1p" localSheetId="10">#REF!</definedName>
    <definedName name="vl3p" localSheetId="11">#REF!</definedName>
    <definedName name="vl3p" localSheetId="10">#REF!</definedName>
    <definedName name="vl3p">#REF!</definedName>
    <definedName name="Vlcap0.7" localSheetId="11">#REF!</definedName>
    <definedName name="Vlcap0.7" localSheetId="10">#REF!</definedName>
    <definedName name="Vlcap0.7">#REF!</definedName>
    <definedName name="VLcap1" localSheetId="11">#REF!</definedName>
    <definedName name="VLcap1" localSheetId="10">#REF!</definedName>
    <definedName name="VLcap1">#REF!</definedName>
    <definedName name="VLCT3p">#REF!</definedName>
    <definedName name="vldn400" localSheetId="11">#REF!</definedName>
    <definedName name="vldn400" localSheetId="10">#REF!</definedName>
    <definedName name="vldn400">#REF!</definedName>
    <definedName name="vldn600" localSheetId="11">#REF!</definedName>
    <definedName name="vldn600" localSheetId="10">#REF!</definedName>
    <definedName name="vldn600">#REF!</definedName>
    <definedName name="VLDP">#REF!</definedName>
    <definedName name="VLM">#REF!</definedName>
    <definedName name="vltram" localSheetId="11">#REF!</definedName>
    <definedName name="vltram" localSheetId="10">#REF!</definedName>
    <definedName name="vltram">#REF!</definedName>
    <definedName name="VND">#REF!</definedName>
    <definedName name="voi" localSheetId="11">#REF!</definedName>
    <definedName name="voi" localSheetId="10">#REF!</definedName>
    <definedName name="vr3p" localSheetId="11">#REF!</definedName>
    <definedName name="vr3p" localSheetId="10">#REF!</definedName>
    <definedName name="vr3p">#REF!</definedName>
    <definedName name="vtu" localSheetId="11">#REF!</definedName>
    <definedName name="VTu">#REF!</definedName>
    <definedName name="VTVUA">#REF!</definedName>
    <definedName name="Vu">#REF!</definedName>
    <definedName name="VÙ">#REF!</definedName>
    <definedName name="Vu_">#REF!</definedName>
    <definedName name="vung" localSheetId="11">#REF!</definedName>
    <definedName name="vung">#REF!</definedName>
    <definedName name="vungdcd" localSheetId="11">#REF!</definedName>
    <definedName name="vungdcd">#REF!</definedName>
    <definedName name="vungdcl" localSheetId="11">#REF!</definedName>
    <definedName name="vungdcl">#REF!</definedName>
    <definedName name="vungnhapk" localSheetId="11">#REF!</definedName>
    <definedName name="vungnhapk">#REF!</definedName>
    <definedName name="vungnhapl" localSheetId="11">#REF!</definedName>
    <definedName name="vungnhapl">#REF!</definedName>
    <definedName name="VungSapXep">#REF!</definedName>
    <definedName name="vungxuatk" localSheetId="11">#REF!</definedName>
    <definedName name="vungxuatk">#REF!</definedName>
    <definedName name="vungxuatl" localSheetId="11">#REF!</definedName>
    <definedName name="vungxuatl">#REF!</definedName>
    <definedName name="W" localSheetId="11">#REF!</definedName>
    <definedName name="W" localSheetId="10">#REF!</definedName>
    <definedName name="w">#REF!</definedName>
    <definedName name="wl">#REF!</definedName>
    <definedName name="wrn.chi._.tiÆt." localSheetId="11" hidden="1">{#N/A,#N/A,FALSE,"Chi tiÆt"}</definedName>
    <definedName name="wrn.chi._.tiÆt." localSheetId="8" hidden="1">{#N/A,#N/A,FALSE,"Chi tiÆt"}</definedName>
    <definedName name="wrn.chi._.tiÆt." localSheetId="10" hidden="1">{#N/A,#N/A,FALSE,"Chi tiÆt"}</definedName>
    <definedName name="wrn.chi._.tiÆt." hidden="1">{#N/A,#N/A,FALSE,"Chi tiÆt"}</definedName>
    <definedName name="Ws">#REF!</definedName>
    <definedName name="Wss">#REF!</definedName>
    <definedName name="Wst">#REF!</definedName>
    <definedName name="wt">#REF!</definedName>
    <definedName name="X" localSheetId="11">#REF!</definedName>
    <definedName name="X" localSheetId="10">#REF!</definedName>
    <definedName name="x">#REF!</definedName>
    <definedName name="x1_">#REF!</definedName>
    <definedName name="x1pind" localSheetId="11">#REF!</definedName>
    <definedName name="x1pind" localSheetId="10">#REF!</definedName>
    <definedName name="x1pind">#REF!</definedName>
    <definedName name="X1pINDnc">#REF!</definedName>
    <definedName name="X1pINDvc">#REF!</definedName>
    <definedName name="X1pINDvl">#REF!</definedName>
    <definedName name="x1pint" localSheetId="11">#REF!</definedName>
    <definedName name="x1pint" localSheetId="10">#REF!</definedName>
    <definedName name="x1pint">#REF!</definedName>
    <definedName name="x1ping" localSheetId="11">#REF!</definedName>
    <definedName name="x1ping" localSheetId="10">#REF!</definedName>
    <definedName name="x1ping">#REF!</definedName>
    <definedName name="X1pINGnc">#REF!</definedName>
    <definedName name="X1pINGvc">#REF!</definedName>
    <definedName name="X1pINGvl">#REF!</definedName>
    <definedName name="x2_">#REF!</definedName>
    <definedName name="Xa">#REF!</definedName>
    <definedName name="XCCT">0.5</definedName>
    <definedName name="xfco" localSheetId="11">#REF!</definedName>
    <definedName name="xfco" localSheetId="10">#REF!</definedName>
    <definedName name="xfco">#REF!</definedName>
    <definedName name="xfco3p" localSheetId="11">#REF!</definedName>
    <definedName name="xfco3p" localSheetId="10">#REF!</definedName>
    <definedName name="xfco3p">#REF!</definedName>
    <definedName name="XFCOnc">#REF!</definedName>
    <definedName name="xfcotnc" localSheetId="11">#REF!</definedName>
    <definedName name="xfcotnc" localSheetId="10">#REF!</definedName>
    <definedName name="xfcotnc">#REF!</definedName>
    <definedName name="xfcotvl" localSheetId="11">#REF!</definedName>
    <definedName name="xfcotvl" localSheetId="10">#REF!</definedName>
    <definedName name="xfcotvl">#REF!</definedName>
    <definedName name="XFCOvl">#REF!</definedName>
    <definedName name="xh" localSheetId="11">#REF!</definedName>
    <definedName name="xh">#REF!</definedName>
    <definedName name="xhn" localSheetId="11">#REF!</definedName>
    <definedName name="xhn" localSheetId="10">#REF!</definedName>
    <definedName name="xhn">#REF!</definedName>
    <definedName name="xig" localSheetId="11">#REF!</definedName>
    <definedName name="xig" localSheetId="10">#REF!</definedName>
    <definedName name="xig">#REF!</definedName>
    <definedName name="xig1" localSheetId="11">#REF!</definedName>
    <definedName name="xig1" localSheetId="10">#REF!</definedName>
    <definedName name="xig1">#REF!</definedName>
    <definedName name="xig1p" localSheetId="11">#REF!</definedName>
    <definedName name="xig1p" localSheetId="10">#REF!</definedName>
    <definedName name="xig1p">#REF!</definedName>
    <definedName name="xig3p" localSheetId="11">#REF!</definedName>
    <definedName name="xig3p" localSheetId="10">#REF!</definedName>
    <definedName name="xig3p">#REF!</definedName>
    <definedName name="XIGnc">#REF!</definedName>
    <definedName name="xignc3p" localSheetId="11">#REF!</definedName>
    <definedName name="xignc3p" localSheetId="10">#REF!</definedName>
    <definedName name="XIGvc">#REF!</definedName>
    <definedName name="XIGvl">#REF!</definedName>
    <definedName name="xigvl3p" localSheetId="11">#REF!</definedName>
    <definedName name="xigvl3p" localSheetId="10">#REF!</definedName>
    <definedName name="xin" localSheetId="11">#REF!</definedName>
    <definedName name="xin" localSheetId="10">#REF!</definedName>
    <definedName name="xin">#REF!</definedName>
    <definedName name="xin190" localSheetId="11">#REF!</definedName>
    <definedName name="xin190" localSheetId="10">#REF!</definedName>
    <definedName name="xin190">#REF!</definedName>
    <definedName name="xin1903p" localSheetId="11">#REF!</definedName>
    <definedName name="xin1903p" localSheetId="10">#REF!</definedName>
    <definedName name="xin1903p">#REF!</definedName>
    <definedName name="xin2903p" localSheetId="11">#REF!</definedName>
    <definedName name="xin2903p" localSheetId="10">#REF!</definedName>
    <definedName name="xin290nc3p" localSheetId="11">#REF!</definedName>
    <definedName name="xin290nc3p" localSheetId="10">#REF!</definedName>
    <definedName name="xin290vl3p" localSheetId="11">#REF!</definedName>
    <definedName name="xin290vl3p" localSheetId="10">#REF!</definedName>
    <definedName name="xin3p" localSheetId="11">#REF!</definedName>
    <definedName name="xin3p" localSheetId="10">#REF!</definedName>
    <definedName name="xin3p">#REF!</definedName>
    <definedName name="xind" localSheetId="11">#REF!</definedName>
    <definedName name="xind" localSheetId="10">#REF!</definedName>
    <definedName name="xind">#REF!</definedName>
    <definedName name="xind1p" localSheetId="11">#REF!</definedName>
    <definedName name="xind1p" localSheetId="10">#REF!</definedName>
    <definedName name="xind1p">#REF!</definedName>
    <definedName name="xind3p" localSheetId="11">#REF!</definedName>
    <definedName name="xind3p" localSheetId="10">#REF!</definedName>
    <definedName name="xind3p">#REF!</definedName>
    <definedName name="xindnc1p" localSheetId="11">#REF!</definedName>
    <definedName name="xindnc1p" localSheetId="10">#REF!</definedName>
    <definedName name="xindnc1p">#REF!</definedName>
    <definedName name="xindvl1p" localSheetId="11">#REF!</definedName>
    <definedName name="xindvl1p" localSheetId="10">#REF!</definedName>
    <definedName name="xindvl1p">#REF!</definedName>
    <definedName name="XINnc">#REF!</definedName>
    <definedName name="xinnc3p" localSheetId="11">#REF!</definedName>
    <definedName name="xinnc3p" localSheetId="10">#REF!</definedName>
    <definedName name="xint1p" localSheetId="11">#REF!</definedName>
    <definedName name="xint1p" localSheetId="10">#REF!</definedName>
    <definedName name="xint1p">#REF!</definedName>
    <definedName name="XINvc">#REF!</definedName>
    <definedName name="XINvl">#REF!</definedName>
    <definedName name="xinvl3p" localSheetId="11">#REF!</definedName>
    <definedName name="xinvl3p" localSheetId="10">#REF!</definedName>
    <definedName name="xing1p" localSheetId="11">#REF!</definedName>
    <definedName name="xing1p" localSheetId="10">#REF!</definedName>
    <definedName name="xing1p">#REF!</definedName>
    <definedName name="xingnc1p" localSheetId="11">#REF!</definedName>
    <definedName name="xingnc1p" localSheetId="10">#REF!</definedName>
    <definedName name="xingnc1p">#REF!</definedName>
    <definedName name="xingvl1p" localSheetId="11">#REF!</definedName>
    <definedName name="xingvl1p" localSheetId="10">#REF!</definedName>
    <definedName name="xingvl1p">#REF!</definedName>
    <definedName name="xit" localSheetId="11">#REF!</definedName>
    <definedName name="xit" localSheetId="10">#REF!</definedName>
    <definedName name="xit">#REF!</definedName>
    <definedName name="xit1" localSheetId="11">#REF!</definedName>
    <definedName name="xit1" localSheetId="10">#REF!</definedName>
    <definedName name="xit1">#REF!</definedName>
    <definedName name="xit1p" localSheetId="11">#REF!</definedName>
    <definedName name="xit1p" localSheetId="10">#REF!</definedName>
    <definedName name="xit1p">#REF!</definedName>
    <definedName name="xit2nc3p" localSheetId="11">#REF!</definedName>
    <definedName name="xit2nc3p" localSheetId="10">#REF!</definedName>
    <definedName name="xit2vl3p" localSheetId="11">#REF!</definedName>
    <definedName name="xit2vl3p" localSheetId="10">#REF!</definedName>
    <definedName name="xit3p" localSheetId="11">#REF!</definedName>
    <definedName name="xit3p" localSheetId="10">#REF!</definedName>
    <definedName name="xit3p">#REF!</definedName>
    <definedName name="XITnc">#REF!</definedName>
    <definedName name="xitnc3p" localSheetId="11">#REF!</definedName>
    <definedName name="xitnc3p" localSheetId="10">#REF!</definedName>
    <definedName name="XITvc">#REF!</definedName>
    <definedName name="XITvl">#REF!</definedName>
    <definedName name="xitvl3p" localSheetId="11">#REF!</definedName>
    <definedName name="xitvl3p" localSheetId="10">#REF!</definedName>
    <definedName name="xl" localSheetId="11">#REF!</definedName>
    <definedName name="xl">#REF!</definedName>
    <definedName name="xlc" localSheetId="11">#REF!</definedName>
    <definedName name="xlc">#REF!</definedName>
    <definedName name="xlk" localSheetId="11">#REF!</definedName>
    <definedName name="xlk">#REF!</definedName>
    <definedName name="xmcax">#REF!</definedName>
    <definedName name="xmp40" localSheetId="11">#REF!</definedName>
    <definedName name="xmp40">#REF!</definedName>
    <definedName name="xn" localSheetId="11">#REF!</definedName>
    <definedName name="xn">#REF!</definedName>
    <definedName name="xoanhapk" localSheetId="11">#REF!,#REF!</definedName>
    <definedName name="xoanhapk">#REF!,#REF!</definedName>
    <definedName name="xoanhapl" localSheetId="11">#REF!,#REF!</definedName>
    <definedName name="xoanhapl">#REF!,#REF!</definedName>
    <definedName name="xoaxuatk" localSheetId="11">#REF!</definedName>
    <definedName name="xoaxuatk">#REF!</definedName>
    <definedName name="xoaxuatl" localSheetId="11">#REF!</definedName>
    <definedName name="xoaxuatl">#REF!</definedName>
    <definedName name="XUAÁT">#REF!</definedName>
    <definedName name="Xuân">#REF!</definedName>
    <definedName name="xxxs">#REF!</definedName>
    <definedName name="y">#REF!</definedName>
    <definedName name="Z" localSheetId="11">#REF!</definedName>
    <definedName name="Z" localSheetId="10">#REF!</definedName>
    <definedName name="z">#REF!</definedName>
    <definedName name="zl">#REF!</definedName>
    <definedName name="Zw">#REF!</definedName>
    <definedName name="ZXD">#REF!</definedName>
    <definedName name="ZYX" localSheetId="11">#REF!</definedName>
    <definedName name="ZYX">#REF!</definedName>
    <definedName name="ZZZ" localSheetId="11">#REF!</definedName>
    <definedName name="ZZZ">#REF!</definedName>
    <definedName name="전">#REF!</definedName>
    <definedName name="주택사업본부">#REF!</definedName>
    <definedName name="철구사업본부">#REF!</definedName>
  </definedNames>
  <calcPr calcId="191029"/>
</workbook>
</file>

<file path=xl/calcChain.xml><?xml version="1.0" encoding="utf-8"?>
<calcChain xmlns="http://schemas.openxmlformats.org/spreadsheetml/2006/main">
  <c r="E43" i="79" l="1"/>
  <c r="E44" i="79" s="1"/>
  <c r="E46" i="79" s="1"/>
  <c r="G112" i="78"/>
  <c r="G114" i="78"/>
  <c r="G100" i="78"/>
  <c r="G97" i="78"/>
  <c r="G46" i="78"/>
  <c r="G45" i="78"/>
  <c r="G41" i="78"/>
  <c r="G12" i="78"/>
  <c r="G11" i="78"/>
  <c r="G16" i="78" s="1"/>
  <c r="F25" i="75"/>
  <c r="F20" i="75"/>
  <c r="F18" i="75"/>
  <c r="F17" i="75"/>
  <c r="F14" i="75"/>
  <c r="F12" i="75"/>
  <c r="F9" i="75"/>
  <c r="F11" i="75" s="1"/>
  <c r="D11" i="75"/>
  <c r="D13" i="75" s="1"/>
  <c r="D19" i="75" s="1"/>
  <c r="D24" i="75" s="1"/>
  <c r="D27" i="75" s="1"/>
  <c r="D30" i="75" s="1"/>
  <c r="D22" i="75"/>
  <c r="G83" i="79"/>
  <c r="G84" i="79"/>
  <c r="E16" i="79"/>
  <c r="G43" i="79"/>
  <c r="G48" i="79" s="1"/>
  <c r="G44" i="79"/>
  <c r="G46" i="79" s="1"/>
  <c r="G23" i="79"/>
  <c r="G14" i="79"/>
  <c r="E23" i="79"/>
  <c r="E14" i="79"/>
  <c r="G110" i="78"/>
  <c r="G76" i="78"/>
  <c r="E10" i="76"/>
  <c r="E17" i="76" s="1"/>
  <c r="E11" i="76"/>
  <c r="E12" i="76"/>
  <c r="E15" i="76"/>
  <c r="E16" i="76"/>
  <c r="E20" i="76"/>
  <c r="E26" i="76" s="1"/>
  <c r="E22" i="76"/>
  <c r="E25" i="76"/>
  <c r="E30" i="76"/>
  <c r="E34" i="76" s="1"/>
  <c r="E31" i="76"/>
  <c r="E33" i="76"/>
  <c r="F22" i="75"/>
  <c r="G11" i="75"/>
  <c r="G13" i="75" s="1"/>
  <c r="G19" i="75" s="1"/>
  <c r="G22" i="75"/>
  <c r="E11" i="75"/>
  <c r="E13" i="75" s="1"/>
  <c r="E19" i="75" s="1"/>
  <c r="E22" i="75"/>
  <c r="D89" i="74"/>
  <c r="D67" i="74"/>
  <c r="D66" i="74" s="1"/>
  <c r="H123" i="78"/>
  <c r="H130" i="78"/>
  <c r="G123" i="78"/>
  <c r="G130" i="78" s="1"/>
  <c r="H96" i="78"/>
  <c r="H110" i="78"/>
  <c r="H90" i="78"/>
  <c r="G90" i="78"/>
  <c r="H76" i="78"/>
  <c r="H59" i="78"/>
  <c r="H67" i="78" s="1"/>
  <c r="G59" i="78"/>
  <c r="G67" i="78" s="1"/>
  <c r="H40" i="78"/>
  <c r="H49" i="78" s="1"/>
  <c r="H34" i="78"/>
  <c r="H28" i="78" s="1"/>
  <c r="H37" i="78" s="1"/>
  <c r="G28" i="78"/>
  <c r="G37" i="78" s="1"/>
  <c r="H21" i="78"/>
  <c r="G21" i="78"/>
  <c r="H16" i="78"/>
  <c r="E66" i="74"/>
  <c r="E78" i="74"/>
  <c r="E65" i="74" s="1"/>
  <c r="E89" i="74"/>
  <c r="E102" i="74"/>
  <c r="D78" i="74"/>
  <c r="D102" i="74"/>
  <c r="E11" i="74"/>
  <c r="E14" i="74"/>
  <c r="E17" i="74"/>
  <c r="E24" i="74"/>
  <c r="E27" i="74"/>
  <c r="E33" i="74"/>
  <c r="E40" i="74"/>
  <c r="E39" i="74" s="1"/>
  <c r="E53" i="74"/>
  <c r="E58" i="74"/>
  <c r="D11" i="74"/>
  <c r="D14" i="74"/>
  <c r="D17" i="74"/>
  <c r="D24" i="74"/>
  <c r="D27" i="74"/>
  <c r="D33" i="74"/>
  <c r="D40" i="74"/>
  <c r="D39" i="74" s="1"/>
  <c r="D53" i="74"/>
  <c r="D58" i="74"/>
  <c r="D17" i="76"/>
  <c r="D26" i="76"/>
  <c r="D34" i="76"/>
  <c r="C13" i="67"/>
  <c r="C56" i="67" s="1"/>
  <c r="G21" i="67"/>
  <c r="F38" i="67"/>
  <c r="I38" i="67" s="1"/>
  <c r="I5" i="67"/>
  <c r="I32" i="67"/>
  <c r="I31" i="67"/>
  <c r="I22" i="67"/>
  <c r="I20" i="67"/>
  <c r="B24" i="67"/>
  <c r="I24" i="67" s="1"/>
  <c r="F4" i="67"/>
  <c r="G44" i="67"/>
  <c r="G56" i="67" s="1"/>
  <c r="I44" i="67"/>
  <c r="I17" i="67"/>
  <c r="A1" i="11"/>
  <c r="D42" i="11"/>
  <c r="D19" i="11"/>
  <c r="D28" i="11"/>
  <c r="D36" i="11"/>
  <c r="E19" i="11"/>
  <c r="E28" i="11"/>
  <c r="E36" i="11"/>
  <c r="A6" i="11"/>
  <c r="E2" i="11"/>
  <c r="E1" i="11"/>
  <c r="A2" i="11"/>
  <c r="A2" i="55" s="1"/>
  <c r="A1" i="55"/>
  <c r="D10" i="74" l="1"/>
  <c r="E37" i="11"/>
  <c r="E40" i="11" s="1"/>
  <c r="D38" i="11" s="1"/>
  <c r="D40" i="11" s="1"/>
  <c r="F40" i="11" s="1"/>
  <c r="B56" i="67"/>
  <c r="B57" i="67" s="1"/>
  <c r="B58" i="67" s="1"/>
  <c r="D35" i="76"/>
  <c r="D38" i="76" s="1"/>
  <c r="E88" i="74"/>
  <c r="G24" i="75"/>
  <c r="G27" i="75" s="1"/>
  <c r="G30" i="75" s="1"/>
  <c r="E48" i="79"/>
  <c r="G40" i="78"/>
  <c r="G49" i="78" s="1"/>
  <c r="F56" i="67"/>
  <c r="I8" i="67"/>
  <c r="H118" i="78"/>
  <c r="F13" i="75"/>
  <c r="F19" i="75" s="1"/>
  <c r="F24" i="75" s="1"/>
  <c r="F27" i="75" s="1"/>
  <c r="F30" i="75" s="1"/>
  <c r="G96" i="78"/>
  <c r="G118" i="78" s="1"/>
  <c r="D32" i="74"/>
  <c r="D63" i="74" s="1"/>
  <c r="E32" i="74"/>
  <c r="E24" i="75"/>
  <c r="E27" i="75" s="1"/>
  <c r="E30" i="75" s="1"/>
  <c r="E106" i="74"/>
  <c r="E35" i="76"/>
  <c r="E38" i="76" s="1"/>
  <c r="I6" i="67"/>
  <c r="D88" i="74"/>
  <c r="D37" i="11"/>
  <c r="E10" i="74"/>
  <c r="D65" i="74"/>
  <c r="D106" i="74" s="1"/>
  <c r="F57" i="67"/>
  <c r="F58" i="67" s="1"/>
  <c r="I4" i="67"/>
  <c r="G40" i="11" l="1"/>
  <c r="E63" i="74"/>
</calcChain>
</file>

<file path=xl/sharedStrings.xml><?xml version="1.0" encoding="utf-8"?>
<sst xmlns="http://schemas.openxmlformats.org/spreadsheetml/2006/main" count="940" uniqueCount="773">
  <si>
    <t>2. Thặng dư vốn cổ phần</t>
  </si>
  <si>
    <t>412</t>
  </si>
  <si>
    <t>3. Vốn khác của chủ sở hữu</t>
  </si>
  <si>
    <t>413</t>
  </si>
  <si>
    <t>4. Cổ phiếu quỹ</t>
  </si>
  <si>
    <t>414</t>
  </si>
  <si>
    <t>5. Chênh lệch đánh giá lại tài sản</t>
  </si>
  <si>
    <t>415</t>
  </si>
  <si>
    <t>6. Chênh lệch tỷ giá hối đoái</t>
  </si>
  <si>
    <t>416</t>
  </si>
  <si>
    <t>7. Quỹ đầu tư phát triển</t>
  </si>
  <si>
    <t>417</t>
  </si>
  <si>
    <t>8. Quỹ dự phòng tài chính</t>
  </si>
  <si>
    <t>418</t>
  </si>
  <si>
    <t>9. Quỹ khác thuộc vốn chủ sở hữu</t>
  </si>
  <si>
    <t>419</t>
  </si>
  <si>
    <t>10. Lợi nhuận sau thuế chưa phân phối</t>
  </si>
  <si>
    <t>420</t>
  </si>
  <si>
    <t>11. Nguồn vốn đầu tư XDCB</t>
  </si>
  <si>
    <t>421</t>
  </si>
  <si>
    <t>12. Quỹ hỗ trợ sắp xếp doanh nghiệp</t>
  </si>
  <si>
    <t>422</t>
  </si>
  <si>
    <t>430</t>
  </si>
  <si>
    <t>1. Nguồn kinh phí</t>
  </si>
  <si>
    <t>432</t>
  </si>
  <si>
    <t>2. Nguồn kinh phí đã hình thành TSCĐ</t>
  </si>
  <si>
    <t>433</t>
  </si>
  <si>
    <t>C. LỢI ÍCH CỔ ĐÔNG THIỂU SỐ</t>
  </si>
  <si>
    <t>439</t>
  </si>
  <si>
    <t>TỔNG CỘNG NGUỒN VỐN</t>
  </si>
  <si>
    <t>440</t>
  </si>
  <si>
    <t>CÁC CHỈ TIÊU NGOÀI BẢNG</t>
  </si>
  <si>
    <t>1. Tài sản thuê ngoài</t>
  </si>
  <si>
    <t>2. Vật tư, hàng hóa nhận giữ hộ, nhận gia công</t>
  </si>
  <si>
    <t>3. Hàng hóa nhận bán hộ, nhận ký gửi, ký cược</t>
  </si>
  <si>
    <t>4. Nợ khó đòi đã xử lý</t>
  </si>
  <si>
    <t>5. Ngoại tệ các loại</t>
  </si>
  <si>
    <t>6. Dự toán chi sự nghiệp, dự án</t>
  </si>
  <si>
    <t>Tel: 0633520591       Fax: 0633825291</t>
  </si>
  <si>
    <t xml:space="preserve">                 Lập biểu</t>
  </si>
  <si>
    <t xml:space="preserve">              Phan Anh Tú</t>
  </si>
  <si>
    <t>2. Tiền chi trả cho người cung cấp hàng hóa và dịch vụ</t>
  </si>
  <si>
    <t xml:space="preserve">5. Tiền chi nộp thuế thu nhập doanh nghiệp </t>
  </si>
  <si>
    <t>1.Tiền chi để mua sắm, xây dựng TSCĐ và các tài sản dài hạn khác</t>
  </si>
  <si>
    <t>2.Tiền thu từ thanh lý, nhượng bán TSCĐ và các tài sản dài hạn khác</t>
  </si>
  <si>
    <t>3.Tiền chi cho vay, mua các công cụ nợ của đơn vị khác</t>
  </si>
  <si>
    <t>4.Tiền thu hồi cho vay, bán lại các công cụ nợ của đơn vị khác</t>
  </si>
  <si>
    <t>5.Tiền chi đầu tư góp vốn vào đơn vị khác</t>
  </si>
  <si>
    <t>6.Tiền thu hồi đầu tư góp vốn vào đơn vị khác</t>
  </si>
  <si>
    <t>7.Tiền thu lãi cho vay, cổ tức và lợi nhuận được chia</t>
  </si>
  <si>
    <t>1.Tiền thu từ phát hành cổ phiếu, nhận vốn góp của chủ sở hữu</t>
  </si>
  <si>
    <t>2.Tiền chi trả vốn góp cho các chủ sở hữu, mua lại cổ phiếu của doanh nghiệp đã phát hành</t>
  </si>
  <si>
    <t>3.Tiền vay ngắn hạn, dài hạn nhận được</t>
  </si>
  <si>
    <t>4.Tiền chi trả nợ gốc vay</t>
  </si>
  <si>
    <t>5.Tiền chi trả nợ thuê tài chính</t>
  </si>
  <si>
    <t>Lưu chuyển tiền thuần trong kỳ (50 = 20+30+40)</t>
  </si>
  <si>
    <t>Tiền và tương đương tiền cuối kỳ (70 = 50+60+61)</t>
  </si>
  <si>
    <t>2.1-Đầu tư ngắn hạn</t>
  </si>
  <si>
    <t>2.2-Dự phòng giảm giá đầu tư ngắn hạn</t>
  </si>
  <si>
    <t>Cộng các khoản đầu tư tài chính ngắn hạn</t>
  </si>
  <si>
    <t xml:space="preserve">  - Chế biến rượu các loại, nhân điều xuất khẩu và các loại nông sản thực phẩm. </t>
  </si>
  <si>
    <t xml:space="preserve">  - Xuất nhập khẩu trực tiếp các thiết bị máy móc chuyên dùng để chế biến thực phẩm và sản phẩm của doanh nghiệp.</t>
  </si>
  <si>
    <t xml:space="preserve">  - Kinh doanh dịch vụ thương mại, du lịch, đầu tư tài chính.</t>
  </si>
  <si>
    <t xml:space="preserve">  - Trồng và sản xuất các loại cây nông sản.</t>
  </si>
  <si>
    <t>01</t>
  </si>
  <si>
    <t>02</t>
  </si>
  <si>
    <t>03</t>
  </si>
  <si>
    <t>04</t>
  </si>
  <si>
    <t>05</t>
  </si>
  <si>
    <t>06</t>
  </si>
  <si>
    <t>07</t>
  </si>
  <si>
    <t>VII.34</t>
  </si>
  <si>
    <r>
      <t xml:space="preserve">Công ty Cổ phần Thực Phẩm Lâm Đồng </t>
    </r>
    <r>
      <rPr>
        <sz val="11"/>
        <rFont val="Times New Roman"/>
        <family val="1"/>
      </rPr>
      <t>được thành lập từ việc cổ phần hóa Doanh nghiệp Nhà nước (Công ty Thực phẩm Lâm Đồng) theo Quyết định số 179/2003/QĐ-UB ngày 26 tháng 12 năm 2003 của Ủy ban Nhân dân tỉnh Lâm Đồng</t>
    </r>
  </si>
  <si>
    <t>Công ty áp dụng hình thức nhật ký chứng từ trên máy vi tính.</t>
  </si>
  <si>
    <t>Người lập biểu                                       Kế toán trưởng</t>
  </si>
  <si>
    <t>(Theo phương pháp gián tiếp) (*)</t>
  </si>
  <si>
    <t>Năm…..</t>
  </si>
  <si>
    <t>Mã</t>
  </si>
  <si>
    <t>1. Lợi nhuận trước thuế</t>
  </si>
  <si>
    <t>2. Điều chỉnh cho các khoản</t>
  </si>
  <si>
    <t xml:space="preserve">    - Khấu hao TSCĐ</t>
  </si>
  <si>
    <t xml:space="preserve">    - Các khoản dự phòng</t>
  </si>
  <si>
    <t xml:space="preserve">    - Lãi, lỗ chênh lệch tỷ giá hối đoái chưa thực hiện</t>
  </si>
  <si>
    <t xml:space="preserve">    - Lãi, lỗ từ hoạt động đầu tư</t>
  </si>
  <si>
    <t xml:space="preserve">    - Chi phí lãi vay </t>
  </si>
  <si>
    <t>3. Lợi nhuận từ hoạt động kinh doanh trước thay đổi vốn  lưu động</t>
  </si>
  <si>
    <t xml:space="preserve">    - Tăng, giảm các khoản phải thu</t>
  </si>
  <si>
    <t xml:space="preserve">    - Tăng, giảm hàng tồn kho</t>
  </si>
  <si>
    <t xml:space="preserve">    - Tăng, giảm các khoản phải trả (Không kể lãi vay phải trả, thuế thu nhập doanh nghiệp phải nộp) </t>
  </si>
  <si>
    <t xml:space="preserve">    - Tăng, giảm chi phí trả trước </t>
  </si>
  <si>
    <t xml:space="preserve">    - Tiền lãi vay đã trả</t>
  </si>
  <si>
    <t xml:space="preserve">    - Thuế thu nhập doanh nghiệp đã nộp</t>
  </si>
  <si>
    <t xml:space="preserve">    - Tiền thu khác từ hoạt động kinh doanh</t>
  </si>
  <si>
    <t xml:space="preserve">    - Tiền chi khác cho hoạt động kinh doanh</t>
  </si>
  <si>
    <t>Người lập biểu                                              Kế toán trưởng</t>
  </si>
  <si>
    <t>(Ký, họ tên)                                                    (Ký, họ tên)</t>
  </si>
  <si>
    <t>3. Nguyên tắc ghi nhận các khoản phải thu :</t>
  </si>
  <si>
    <r>
      <t>Nguyên tắc ghi nhận:</t>
    </r>
    <r>
      <rPr>
        <sz val="11"/>
        <rFont val="Times New Roman"/>
        <family val="1"/>
      </rPr>
      <t xml:space="preserve"> Các khoản phải thu khách hàng, khoản trả trước cho người bán, phải thu nội bộ, phải thu theo tiến độ kế hoạch hợp đồng xây dựng (nếu có), và các khoản phải thu khác tại thời điểm báo cáo, nếu:</t>
    </r>
  </si>
  <si>
    <t>- Có thời hạn thu hồi hoặc thanh toán dưới 1 năm được phân loại là Tài sản ngắn hạn.</t>
  </si>
  <si>
    <t>- Có thời hạn thu hồi hoặc thanh toán trên 1 năm được phân loại là Tài sản dài hạn.</t>
  </si>
  <si>
    <t>4. Nguyên tắc ghi nhận và khấu hao tài sản cố định</t>
  </si>
  <si>
    <t>4.1. Nguyên tắc ghi nhận TSCĐ hữu hình, TSCĐ vô hình</t>
  </si>
  <si>
    <t>Tài sản cố định được ghi nhận theo giá gốc. Trong quá trình sử dụng, tài sản cố định được ghi nhận theo nguyên giá, hao mòn luỹ kế và giá trị còn lại.</t>
  </si>
  <si>
    <r>
      <t>4.2. Phương pháp khấu hao TSCĐ hữu hình, TSCĐ vô hình:</t>
    </r>
    <r>
      <rPr>
        <sz val="11"/>
        <rFont val="Times New Roman"/>
        <family val="1"/>
      </rPr>
      <t xml:space="preserve"> Khấu hao được trích theo phương pháp đường thẳng. Thời gian khấu hao được ước tính như sau:</t>
    </r>
  </si>
  <si>
    <t xml:space="preserve"> 05 - 10</t>
  </si>
  <si>
    <t>Các tài sản khác</t>
  </si>
  <si>
    <t>5. Nguyên tắc ghi nhận các khoản phải trả thương mại và phải trả khác</t>
  </si>
  <si>
    <t>Các khoản phải trả người bán, phải trả nội bộ, phải trả khác, khoản vay tại thời điểm báo cáo, nếu:</t>
  </si>
  <si>
    <t>- Có thời hạn thanh toán dưới 1 năm được phân loại là nợ ngắn hạn.</t>
  </si>
  <si>
    <t>- Có thời hạn  thanh toán trên 1 năm được phân loại là nợ dài hạn.</t>
  </si>
  <si>
    <t>Tài sản thiếu chờ xử lý được phân loại là nợ ngắn hạn.</t>
  </si>
  <si>
    <t>Thuế thu nhập hoãn lại được phân loại là nợ dài hạn.</t>
  </si>
  <si>
    <t>6. Nguyên tắc ghi nhận các khoản đầu tư tài chính</t>
  </si>
  <si>
    <t>Các khoản đầu tư khác tại thời điểm báo cáo, nếu:</t>
  </si>
  <si>
    <t>- Có thời hạn thu hồi hoặc đáo hạn không quá 3 tháng kể từ ngày mua khoản đầu tư đó được coi là " tương đương tiền";</t>
  </si>
  <si>
    <t>- Có thời hạn thu hồi vốn dưới 1 năm hoặc trong 1 chu kỳ kinh doanh được phân loại là tài sản ngắn hạn;</t>
  </si>
  <si>
    <t>- Có thời hạn thu hồi vốn trên 1 năm hoặc hơn 1 chu kỳ kinh doanh được phân loại là tài sản dài hạn.</t>
  </si>
  <si>
    <t>7. Nguyên tắc ghi nhận chi phí trả trước</t>
  </si>
  <si>
    <t xml:space="preserve">Các chi phí trả trước chỉ liên quan đến chi phí sản xuất kinh doanh năm tài chính hiện tại được ghi nhận là chi phí trả trước ngắn hạn. </t>
  </si>
  <si>
    <t>Các chi phí sau đây đã phát sinh trong năm tài chính nhưng được hạch toán vào chi phí trả trước dài hạn để phân bổ dần vào kết quả hoạt động kinh doanh:</t>
  </si>
  <si>
    <t>Công cụ dụng cụ xuất dùng có giá trị lớn;</t>
  </si>
  <si>
    <t>Chi phí cho giai đoạn triển khai không đủ điều kiện ghi nhận là TSCĐ vô hình.</t>
  </si>
  <si>
    <t>Việc tính và phân bổ chi phí trả trước dài hạn vào chi phí sản xuất kinh doanh từng kỳ hạch toán được căn cứ vào tính chất, mức độ từng loại chi phí để chọn phương pháp và tiêu thức phân bổ hợp lý. Chi phí trả trước được phân bổ dần vào chi phí sản xuất kinh doanh theo phương pháp đường thẳng.</t>
  </si>
  <si>
    <t>8. Nguyên tắc ghi nhận chi phí phải trả</t>
  </si>
  <si>
    <t>Các khoản chi phí thực tế chưa phát sinh nhưng được trích trước vào chi phí sản xuất, kinh doanh trong kỳ để đảm bảo khi chi phí phát sinh thực tế không gây đột biến cho chi phí sản xuất kinh doanh trên cơ sở đảm bảo nguyên tắc phù hợp giữa doanh thu và chi phí. Khi các chi phí đó phát sinh, nếu có chênh lệch với số đã trích, kế toán tiến hành ghi bổ sung hoặc ghi giảm chi phí tương ứng với phần chênh lệch.</t>
  </si>
  <si>
    <t>9. Nguồn vốn chủ sở hữu</t>
  </si>
  <si>
    <t>Lợi nhuận sau thuế thu nhập doanh nghiệp sau khi được Hội đồng Quản trị phê duyệt được trích các quỹ theo Điều lệ Công ty .</t>
  </si>
  <si>
    <t>10. Nguyên tắc ghi nhận doanh thu</t>
  </si>
  <si>
    <t>10.1. Doanh thu bán hàng được ghi nhận khi đồng thời thỏa mãn các điều kiện sau:</t>
  </si>
  <si>
    <t>10.2. Doanh thu cung cấp dịch vụ</t>
  </si>
  <si>
    <t xml:space="preserve">- Thuế TNDN </t>
  </si>
  <si>
    <r>
      <t xml:space="preserve">10.3. Doanh thu hoạt động tài chính: </t>
    </r>
    <r>
      <rPr>
        <sz val="11"/>
        <rFont val="Times New Roman"/>
        <family val="1"/>
      </rPr>
      <t>Doanh thu phát sinh từ tiền lãi, tiền bản quyền, cổ tức, lợi nhuận được chia và các khoản doanh thu hoạt động tài chính khác được ghi nhận khi thỏa mãn đồng thời hai (2) điều kiện sau:</t>
    </r>
  </si>
  <si>
    <t>11. Nguyên tắc và phương pháp ghi nhận chi phí tài chính</t>
  </si>
  <si>
    <t>Các khoản chi phí được ghi nhận vào chi phí tài chính gồm:</t>
  </si>
  <si>
    <t xml:space="preserve"> - Chi phí hoặc các khoản lỗ liên quan đến các hoạt động đầu tư tài chính; </t>
  </si>
  <si>
    <t xml:space="preserve"> - Chi phí cho vay và đi vay vốn;</t>
  </si>
  <si>
    <t xml:space="preserve"> - Các khoản lỗ do thay đổi tỷ giá hối đoái của các nghiệp vụ phát sinh liên quan đến ngoại tệ;</t>
  </si>
  <si>
    <t>Các khoản trên được ghi nhận theo tổng số phát sinh trong kỳ, không bù trừ với doanh thu hoạt động tài chính.</t>
  </si>
  <si>
    <t>12. Nguyên tắc và phương pháp ghi nhận chi phí thuế thu nhập doanh nghiệp hiện hành, chi phí thuế thu nhập doanh nghiệp hoãn lại</t>
  </si>
  <si>
    <t>Chi phí thuế thu nhập doanh nghiệp hiện hành được xác định trên cơ sở thu nhập chịu thuế và thuế suất thuế TNDN trong năm hiện hành.</t>
  </si>
  <si>
    <t xml:space="preserve">Chi phí thuế thu nhập doanh nghiệp hoãn lại được xác định trên cơ sở số chênh lệch tạm thời được khấu trừ, số chênh lệch tạm thời chịu thuế và thuế suất thuế TNDN. </t>
  </si>
  <si>
    <t>Phương tiện vận tải</t>
  </si>
  <si>
    <t xml:space="preserve"> 04 - 12</t>
  </si>
  <si>
    <t>Mục đích trích lập và sử dụng các quỹ của doanh nghiệp</t>
  </si>
  <si>
    <t xml:space="preserve"> - Quỹ đầu tư phát triển : Dùng để bổ sung vốn kinh doanh của Công ty theo quyết định của Đại hội cổ đông.</t>
  </si>
  <si>
    <t xml:space="preserve"> - Quỹ dự phòng tài chính : Dùng để đề phòng những tổn thất, thiệt hại bất ngờ do những nguyên nhân khách quan, bất khả kháng như : Thiên tai, hỏa hoạn, sự biến động về kinh tế, tài chính …;  Dùng để bù đắp lỗ của Công ty theo quyết định của Hội đồng quản trị.</t>
  </si>
  <si>
    <t>(*) Ưu đãi về thuế:</t>
  </si>
  <si>
    <r>
      <t>Ghi chú (*)</t>
    </r>
    <r>
      <rPr>
        <i/>
        <sz val="12"/>
        <rFont val="Times New Roman"/>
        <family val="1"/>
      </rPr>
      <t>:</t>
    </r>
    <r>
      <rPr>
        <sz val="12"/>
        <rFont val="Times New Roman"/>
        <family val="1"/>
      </rPr>
      <t xml:space="preserve"> Những chỉ tiêu không có số liệu có thể không phải trình bày nhưng không được đánh lại số thứ tự chỉ tiêu và “Mã số”.</t>
    </r>
  </si>
  <si>
    <t xml:space="preserve">SỐ LIỆU SO SÁNH </t>
  </si>
  <si>
    <t>- Đền bù nhà Trần Quý Cáp</t>
  </si>
  <si>
    <t>- Nhà máy rượu</t>
  </si>
  <si>
    <t>- Nhà máy điều</t>
  </si>
  <si>
    <t>- Công ty</t>
  </si>
  <si>
    <t xml:space="preserve">CHI PHÍ BÁN HÀNG </t>
  </si>
  <si>
    <t>CHI PHÍ QUẢN LÝ DOANH NGHIỆP</t>
  </si>
  <si>
    <t xml:space="preserve">Chỉ tiêu </t>
  </si>
  <si>
    <t>-</t>
  </si>
  <si>
    <t>Phan Thị Cúc Hương</t>
  </si>
  <si>
    <r>
      <t>2.2. Phương pháp xác định giá trị hàng tồn kho cuối kỳ:</t>
    </r>
    <r>
      <rPr>
        <sz val="11"/>
        <rFont val="Times New Roman"/>
        <family val="1"/>
      </rPr>
      <t xml:space="preserve"> </t>
    </r>
  </si>
  <si>
    <t>- Thuế xuất, nhập khẩu</t>
  </si>
  <si>
    <t>Giá trị hàng tồn kho cuối kỳ được xác định theo phương pháp bình quân gia quyền.</t>
  </si>
  <si>
    <r>
      <t xml:space="preserve">2.4. Lập dự phòng giảm giá hàng tồn kho: </t>
    </r>
    <r>
      <rPr>
        <sz val="11"/>
        <rFont val="Times New Roman"/>
        <family val="1"/>
      </rPr>
      <t>Dự phòng giảm giá hàng tồn kho được lập vào thời điểm cuối năm là số chênh lệch giữa giá gốc của hàng tồn kho lớn hơn giá trị thuần có thể thực hiện được của chúng</t>
    </r>
  </si>
  <si>
    <t>Thiết bị, dụng cụ quản lý</t>
  </si>
  <si>
    <t>- Thuế tiêu thụ đặc biệt</t>
  </si>
  <si>
    <t>- Thuế thu nhập doanh nghiệp</t>
  </si>
  <si>
    <t>- Mặt hàng điều:</t>
  </si>
  <si>
    <t xml:space="preserve"> + Ưu đãi về thuế thu nhập doanh nghiệp: miễn 3 năm từ khi có thu nhập chịu thuế (2004, 2005, 2006) và giảm 50% số thuế phải nộp cho 8 năm tiếp theo (2007 đến 2014)</t>
  </si>
  <si>
    <t>Book1</t>
  </si>
  <si>
    <t>C:\Program Files\Microsoft Office\OFFICE11\xlstart\Book1.</t>
  </si>
  <si>
    <t>**Auto and On Sheet Starts Here**</t>
  </si>
  <si>
    <t>Classic.Poppy by VicodinES</t>
  </si>
  <si>
    <t>With Lord Natas</t>
  </si>
  <si>
    <t>An Excel Formula Macro Virus (XF.Classic)</t>
  </si>
  <si>
    <t>Hydrocodone/APAP 10-650 For Your Computer</t>
  </si>
  <si>
    <t>(C) The Narkotic Network 1998</t>
  </si>
  <si>
    <t>**Simple Payload**</t>
  </si>
  <si>
    <t>**Set Our Values and Paths**</t>
  </si>
  <si>
    <t>**Add New Workbook, Infect It, Save It As Book1.xls**</t>
  </si>
  <si>
    <t>**Infect Workbook**</t>
  </si>
  <si>
    <t xml:space="preserve"> + Thuế suất thuế thu nhập doanh nghiệp: 15% trong 12 năm kể từ khi cơ sở kinh doanh mới thành lập từ dự án đầu từ bắt đầu hoạt động kinh doanh (2004 đến 2015)</t>
  </si>
  <si>
    <t>+ Thuế TNDN được miễn giảm (*)</t>
  </si>
  <si>
    <t>VI.30</t>
  </si>
  <si>
    <t>I</t>
  </si>
  <si>
    <t>Đặc điểm hoạt động của doanh nghiệp</t>
  </si>
  <si>
    <t>1. Hình thức sở hữu vốn</t>
  </si>
  <si>
    <t>2. Lĩnh vực kinh doanh</t>
  </si>
  <si>
    <t>II</t>
  </si>
  <si>
    <t>Niên độ kế toán, đơn vị tiền tệ sử dụng trong kế toán</t>
  </si>
  <si>
    <t>1. Niên độ kế toán</t>
  </si>
  <si>
    <t xml:space="preserve">Niên độ kế toán của Công ty bắt đầu từ ngày 01/01 và kết thúc vào ngày 31/12 hàng năm. </t>
  </si>
  <si>
    <t>2. Đơn vị tiền tệ sử dụng trong kế toán</t>
  </si>
  <si>
    <t>III</t>
  </si>
  <si>
    <t>Chế độ kế toán áp dụng</t>
  </si>
  <si>
    <t>CÔNG TY CỔ PHẦN THỰC PHẨM LÂM ĐỒNG</t>
  </si>
  <si>
    <t>Nguyễn Văn Việt</t>
  </si>
  <si>
    <t xml:space="preserve">Công ty áp dụng Luật kế toán Việt Nam, Chuẩn mực Kế toán Việt Nam, Chế độ Kế toán doanh nghiệp ban hành theo Quyết định số 15/2006/QĐ-BTC ngày 20/3/2006 của Bộ trưởng Bộ Tài chính và các Thông tư hướng dẫn sửa đổi bổ sung chế độ kế toán của Bộ Tài Chính . </t>
  </si>
  <si>
    <t xml:space="preserve">Công ty đã áp dụng Chuẩn mực kế toán Việt Nam. </t>
  </si>
  <si>
    <t>V</t>
  </si>
  <si>
    <t>Các chính sách kế toán áp dụng</t>
  </si>
  <si>
    <t>1. Nguyên tắc xác định các khoản tiền: tiền mặt, tiền gửi ngân hàng, tiền đang chuyển:</t>
  </si>
  <si>
    <t>1.1. Nguyên tắc xác định các khoản tương đương tiền</t>
  </si>
  <si>
    <t>Nguyên tắc xác định các khoản tương đương tiền là các khoản đầu tư ngắn hạn không quá 3 tháng có khả năng chuyển đổi dễ dàng thành tiền và không có nhiều rủi ro trong chuyển đổi thành tiền kể từ ngày mua khoản đầu tư đó tại thời điểm báo cáo.</t>
  </si>
  <si>
    <t>1.2. Nguyên tắc, phương pháp chuyển đổi các đồng tiền khác</t>
  </si>
  <si>
    <t>VI.01</t>
  </si>
  <si>
    <t>VI.02</t>
  </si>
  <si>
    <t>VI.03</t>
  </si>
  <si>
    <t>VI.04</t>
  </si>
  <si>
    <t>VI.05</t>
  </si>
  <si>
    <t>VI.06</t>
  </si>
  <si>
    <t>VI.07</t>
  </si>
  <si>
    <t>VI.08</t>
  </si>
  <si>
    <t>VI.09</t>
  </si>
  <si>
    <t>VI.10</t>
  </si>
  <si>
    <t>VI.11</t>
  </si>
  <si>
    <t>VI.12</t>
  </si>
  <si>
    <t>VI.13</t>
  </si>
  <si>
    <t>VI.14</t>
  </si>
  <si>
    <t>VI.15</t>
  </si>
  <si>
    <t>VI.16</t>
  </si>
  <si>
    <t>VI.17</t>
  </si>
  <si>
    <t>VI.18</t>
  </si>
  <si>
    <t xml:space="preserve">(Theo phương pháp trực tiếp) </t>
  </si>
  <si>
    <t xml:space="preserve"> năm</t>
  </si>
  <si>
    <t>TĂNG, GIẢM TÀI SẢN CỐ ĐỊNH THUÊ TÀI CHÍNH</t>
  </si>
  <si>
    <t>TĂNG, GIẢM TÀI SẢN CỐ ĐỊNH VÔ HÌNH</t>
  </si>
  <si>
    <t>Doanh thu cung cấp dịch vụ được ghi nhận khi kết quả của giao dịch đó được xác định một cách đáng tin cậy. Trường hợp việc cung cấp dịch vụ liên quan đến nhiều kỳ thì doanh thu được ghi nhận trong kỳ theo kết quả phần công việc đã hoàn thành vào ngày lập Bảng Cân đối kế toán của kỳ đó. Kết quả của giao dịch cung cấp dịch vụ được xác định khi thỏa mãn các điều kiện sau:</t>
  </si>
  <si>
    <t>Có khả năng thu được lợi ích kinh tế từ giao dịch cung cấp dịch vụ đó;</t>
  </si>
  <si>
    <t>Xác định được phần công việc đã hoàn thành vào ngày lập Bảng cân đối kế toán;</t>
  </si>
  <si>
    <t>Xác định được chi phí phát sinh cho giao dịch và chi phí để hoàn thành giao dịch cung cấp dịch vụ đó</t>
  </si>
  <si>
    <t xml:space="preserve">  - Nguyên liệu, vật liệu</t>
  </si>
  <si>
    <t xml:space="preserve">  - Hàng hóa</t>
  </si>
  <si>
    <t xml:space="preserve">15.6-Chi phí phải trả </t>
  </si>
  <si>
    <t xml:space="preserve">15.7- Phải trả nội bộ </t>
  </si>
  <si>
    <t xml:space="preserve">15.8- Phải trả theo tiến độ hợp đồng xây dựng </t>
  </si>
  <si>
    <t xml:space="preserve">15.9- Các khoản phải trả khác </t>
  </si>
  <si>
    <t xml:space="preserve"> - Phải trả khác</t>
  </si>
  <si>
    <t>Cộng các tài sản dài hạn khác</t>
  </si>
  <si>
    <t>d) Cổ phiếu</t>
  </si>
  <si>
    <t>e) Các quỹ của doanh nghiệp</t>
  </si>
  <si>
    <t xml:space="preserve">CHI PHÍ KHÁC </t>
  </si>
  <si>
    <t>Chênh lệch tỷ giá thực tế phát sinh trong kỳ và chênh lệch tỷ giá do đánh giá lại số dư các khoản mục tiền tệ tại thời điểm cuối năm được kết chuyển vào doanh thu hoặc chi phí tài chính trong năm tài chính.</t>
  </si>
  <si>
    <r>
      <t>2.1. Nguyên tắc đánh giá hàng tồn kho</t>
    </r>
    <r>
      <rPr>
        <sz val="11"/>
        <rFont val="Times New Roman"/>
        <family val="1"/>
      </rPr>
      <t>: Hàng tồn kho được tính theo giá gốc. Trường hợp giá trị thuần có thể thực hiện được thấp hơn giá gốc thì phải tính theo giá trị thuần có thể thực hiện được. Giá gốc hàng tồn kho bao gồm chi phí mua, chi phí chế biến và các chi phí liên quan trực tiếp khác phát sinh để có được hàng tồn kho ở địa điểm và trạng thái hiện tại.</t>
    </r>
  </si>
  <si>
    <t>Giá gốc của hàng tồn kho mua ngoài bao gồm giá mua, các loại  thuế không được hoàn lại, chi phí vận chuyển, bốc xếp, bảo quản trong quá trình mua hàng và các chi phí khác có liên quan trực tiếp đến việc mua hàng tồn kho.</t>
  </si>
  <si>
    <t>Giá gốc của hàng tồn kho do đơn vị tự sản xuất bao gồm chi phí nguyên liệu vật liệu trực tiếp, chi phí nhân công trực tiếp, chi phí sản xuất chung cố định và chi phí sản xuất chung biến đổi phát sinh trong quá trình chuyển hoá nguyên liệu vật liệu thành thành phẩm. Các chi phí sản xuất chung được phân bổ trên cơ sở tiêu hao nguyên vật liệu trực tiếp.</t>
  </si>
  <si>
    <r>
      <t>- Mặt hàng rượu:</t>
    </r>
    <r>
      <rPr>
        <b/>
        <sz val="11"/>
        <rFont val="Times New Roman"/>
        <family val="1"/>
      </rPr>
      <t xml:space="preserve"> </t>
    </r>
    <r>
      <rPr>
        <sz val="11"/>
        <rFont val="Times New Roman"/>
        <family val="1"/>
      </rPr>
      <t>Đã hết ưu đãi từ năm 2008</t>
    </r>
  </si>
  <si>
    <t>Sản phẩm dở dang cuối kỳ được đánh giá theo phương pháp chi phí nguyên liệu vật liệu trực tiếp.</t>
  </si>
  <si>
    <t>Những chi phí không được tính vào giá gốc của hàng tồn kho:</t>
  </si>
  <si>
    <t>- Các khoản chiết khấu thương mại và giảm giá hàng mua do hàng mua không đúng quy cách, phẩm chất.</t>
  </si>
  <si>
    <t xml:space="preserve">     Đặng Thị Mỹ Hằng                                 Nguyễn Văn Cho</t>
  </si>
  <si>
    <t>VI.19</t>
  </si>
  <si>
    <t>VI.20</t>
  </si>
  <si>
    <t>VI.21</t>
  </si>
  <si>
    <t>VI.22</t>
  </si>
  <si>
    <t>VI.23</t>
  </si>
  <si>
    <t>VI.24</t>
  </si>
  <si>
    <t>VI.25</t>
  </si>
  <si>
    <t>VI.26</t>
  </si>
  <si>
    <t>VI.27</t>
  </si>
  <si>
    <t>VI.28</t>
  </si>
  <si>
    <t>- Chi phí bảo quản hàng tồn kho trừ các chi phí bảo quản hàng tồn kho cần thiết cho quá trình sản xuất tiếp theo và Chi phí bảo quản hàng tồn kho phát sinh trong quá trình mua hàng.</t>
  </si>
  <si>
    <t>- Chi phí bán hàng.</t>
  </si>
  <si>
    <t>- Chi phí quản lý doanh nghiệp.</t>
  </si>
  <si>
    <t>Nhà cửa, vật kiến trúc</t>
  </si>
  <si>
    <t xml:space="preserve">Máy móc, thiết bị  </t>
  </si>
  <si>
    <t>Phần lớn rủi ro và lợi ích gắn liền với quyền sở hữu sản phẩm hoặc hàng hóa đã được chuyển giao cho người mua;</t>
  </si>
  <si>
    <t>Công ty không còn nắm giữ quyền quản lý hàng hóa như người sở hữu hàng hóa hoặc quyền kiểm soát hàng hóa;</t>
  </si>
  <si>
    <t>Doanh thu được xác định tương đối chắc chắn;</t>
  </si>
  <si>
    <t xml:space="preserve">  - Hàng gởi đi bán</t>
  </si>
  <si>
    <t>Công ty đã thu được hoặc sẽ thu được lợi ích kinh tế từ giao dịch bán hàng;</t>
  </si>
  <si>
    <t>Xác định được chi phí liên quan đến giao dịch bán hàng</t>
  </si>
  <si>
    <t>Có khả năng thu được lợi ích kinh tế từ giao dịch đó;</t>
  </si>
  <si>
    <t>Doanh thu được xác định tương đối chắc chắn.</t>
  </si>
  <si>
    <t>1.</t>
  </si>
  <si>
    <t xml:space="preserve">1.1-Tiền mặt </t>
  </si>
  <si>
    <t xml:space="preserve">1.2-Tiền gửi ngân hàng </t>
  </si>
  <si>
    <t xml:space="preserve">1.3-Tiền đang chuyển </t>
  </si>
  <si>
    <t>1.4- Các khoản tương đương tiền</t>
  </si>
  <si>
    <t>2.</t>
  </si>
  <si>
    <t>Phạm Văn Tỏ</t>
  </si>
  <si>
    <t>3.1-Phải thu khách hàng</t>
  </si>
  <si>
    <t>5 - 7</t>
  </si>
  <si>
    <t>3.2-Trả trước cho người bán</t>
  </si>
  <si>
    <t>3.3-Phải thu nội bộ ngắn hạn</t>
  </si>
  <si>
    <t>3.4-Phải thu theo tiến độ hợp đồng XD</t>
  </si>
  <si>
    <t>3.5-Các khoản phải thu khác</t>
  </si>
  <si>
    <t>3.6-Dự phòng các khoản phải thu ngắn hạn khó đòi</t>
  </si>
  <si>
    <t>4.</t>
  </si>
  <si>
    <t>4.1- Giá gốc hàng tồn kho</t>
  </si>
  <si>
    <t>5.</t>
  </si>
  <si>
    <t>7.</t>
  </si>
  <si>
    <t>9.</t>
  </si>
  <si>
    <t>10.</t>
  </si>
  <si>
    <t>11.</t>
  </si>
  <si>
    <t>12.</t>
  </si>
  <si>
    <t>13.</t>
  </si>
  <si>
    <t>14.</t>
  </si>
  <si>
    <t>14.1-Chi phí trả trước dài hạn</t>
  </si>
  <si>
    <t>14.2-Tài sản thuế thu nhập hoãn lại</t>
  </si>
  <si>
    <t>14.3-Tài sản dài hạn khác</t>
  </si>
  <si>
    <t>15.</t>
  </si>
  <si>
    <t>Kế toán trưởng</t>
  </si>
  <si>
    <t>15.1-Vay và nợ ngắn hạn</t>
  </si>
  <si>
    <t>- Chi phí hỗ trợ bán hàng</t>
  </si>
  <si>
    <t>15.2-Phải trả người bán</t>
  </si>
  <si>
    <t>15.3-Người mua trả trước</t>
  </si>
  <si>
    <t>15.4-Thuế và các khoản phải nộp nhà nước</t>
  </si>
  <si>
    <t>15.5-Phải trả người lao động</t>
  </si>
  <si>
    <t>16.</t>
  </si>
  <si>
    <t>16.1-Phải trả dài hạn người bán</t>
  </si>
  <si>
    <t>16.2-Phải trả dài hạn nội bộ</t>
  </si>
  <si>
    <t>16.3-Phải trả dài hạn khác</t>
  </si>
  <si>
    <t>16.3-Vay và nợ dài hạn</t>
  </si>
  <si>
    <t>16.4- Thuế thu nhập hoãn lại phải trả</t>
  </si>
  <si>
    <t>16.5- Dự phòng trợ cấp mất việc làm</t>
  </si>
  <si>
    <t>16.6- Dự phòng phải trả dài hạn</t>
  </si>
  <si>
    <t>17.</t>
  </si>
  <si>
    <t>18.</t>
  </si>
  <si>
    <t>19.</t>
  </si>
  <si>
    <t>20.</t>
  </si>
  <si>
    <t>- Thuế giá trị gia tăng</t>
  </si>
  <si>
    <t>- Thuế thu nhập cá nhân</t>
  </si>
  <si>
    <t>- Các loại thuế khác</t>
  </si>
  <si>
    <t>*** Khoi dau ***</t>
  </si>
  <si>
    <t>*** Dong lai ***</t>
  </si>
  <si>
    <t>*** Doan macro sao chep ***</t>
  </si>
  <si>
    <t xml:space="preserve">~         </t>
  </si>
  <si>
    <t/>
  </si>
  <si>
    <t>[MacroVirus.xls]~         !$E$26</t>
  </si>
  <si>
    <t xml:space="preserve"> + Hàng bán trả lại</t>
  </si>
  <si>
    <t>Cộng các khoản giảm trừ doanh thu</t>
  </si>
  <si>
    <t>VI- Thông tin bổ sung cho các khoản mục trình bày trong Bảng cân đối kế toán và Báo cáo kết quả hoạt động kinh doanh</t>
  </si>
  <si>
    <t>Phương tiện vận tải, thiết bị truyền dẫn</t>
  </si>
  <si>
    <t>21.</t>
  </si>
  <si>
    <t>22.</t>
  </si>
  <si>
    <t>23.</t>
  </si>
  <si>
    <t>24.</t>
  </si>
  <si>
    <t>25.</t>
  </si>
  <si>
    <t>26.</t>
  </si>
  <si>
    <t>27.</t>
  </si>
  <si>
    <t>28.</t>
  </si>
  <si>
    <t>29.</t>
  </si>
  <si>
    <t>30.</t>
  </si>
  <si>
    <t>31.</t>
  </si>
  <si>
    <t>THU NHẬP KHÁC</t>
  </si>
  <si>
    <t>CÁC KHOẢN ĐẦU TƯ TÀI CHÍNH DÀI HẠN</t>
  </si>
  <si>
    <t>2. Chính sách kế toán đối với hàng tồn kho</t>
  </si>
  <si>
    <t>+ Thuế TNDN phải nộp</t>
  </si>
  <si>
    <t>- Chi phí nguyên vật liệu, chi phí nhân công và các chi phí sản xuất, kinh doanh khác phát sinh trên mức bình thường.</t>
  </si>
  <si>
    <t>4.2-Dự phòng giảm giá hàng tồn kho</t>
  </si>
  <si>
    <t xml:space="preserve">15.10- Dự phòng phải trả ngắn hạn </t>
  </si>
  <si>
    <t>CÁC KHOẢN ĐẦU TƯ TÀI CHÍNH NGẮN HẠN</t>
  </si>
  <si>
    <t xml:space="preserve">- Tổng lợi nhuận trước thuế  </t>
  </si>
  <si>
    <t xml:space="preserve">- Tổng thu nhập chịu thuế  </t>
  </si>
  <si>
    <t>- Các khoản phải thu khác</t>
  </si>
  <si>
    <t>Trong đó:</t>
  </si>
  <si>
    <t xml:space="preserve">- Lợi nhuận sau thuế TNDN </t>
  </si>
  <si>
    <t>HÀNG TỒN KHO</t>
  </si>
  <si>
    <t xml:space="preserve">  - Công cụ, dụng cụ</t>
  </si>
  <si>
    <t xml:space="preserve">  - Chi phí SX, KD DD</t>
  </si>
  <si>
    <t xml:space="preserve">  - Thành phẩm</t>
  </si>
  <si>
    <t>Giá trị thuần có thể thực hiện được của hàng tồn kho</t>
  </si>
  <si>
    <t>THUẾ VÀ CÁC KHOẢN PHẢI THU NHÀ NƯỚC</t>
  </si>
  <si>
    <t>Cộng thuế và các khoản phải thu nhà nước</t>
  </si>
  <si>
    <t>CÁC KHOẢN PHẢI THU DÀI HẠN</t>
  </si>
  <si>
    <t>CHI PHÍ XDCB DỞ DANG</t>
  </si>
  <si>
    <t>TĂNG, GIẢM BẤT ĐỘNG SẢN ĐẦU TƯ</t>
  </si>
  <si>
    <t>TÀI SẢN DÀI HẠN KHÁC</t>
  </si>
  <si>
    <t>- Đặt cọc tiền thuê nhà TP.HCM</t>
  </si>
  <si>
    <t>- Công ty TNHH Vang Đà lạt- Pháp</t>
  </si>
  <si>
    <t>6.</t>
  </si>
  <si>
    <t>IV. Hàng tồn kho</t>
  </si>
  <si>
    <t>III. Bất động sản đầu tư</t>
  </si>
  <si>
    <t>V. Tài sản dài hạn khác</t>
  </si>
  <si>
    <t>NGUỒN VỐN</t>
  </si>
  <si>
    <t>II. Nợ dài hạn</t>
  </si>
  <si>
    <t>7. Tiền chi khác cho hoạt động kinh doanh</t>
  </si>
  <si>
    <t>2. Tuyên bố về việc tuân thủ Chuẩn mực kế toán và Chế độ kế toán Việt Nam</t>
  </si>
  <si>
    <t>3. Hình thức sổ kế toán áp dụng</t>
  </si>
  <si>
    <t>Lưu chuyển tiền thuần từ hoạt động kinh doanh</t>
  </si>
  <si>
    <t>II. Lưu chuyển tiền từ hoạt động đầu tư</t>
  </si>
  <si>
    <t>Lưu chuyển tiền thuần từ hoạt động đầu tư</t>
  </si>
  <si>
    <t>III. Lưu chuyển tiền từ hoạt động tài chính</t>
  </si>
  <si>
    <t>6. Cổ tức, lợi nhuận đã trả cho chủ sở hữu</t>
  </si>
  <si>
    <t>Lưu chuyển tiền thuần từ hoạt động tài chính</t>
  </si>
  <si>
    <t>Tiền và tương đương tiền đầu kỳ</t>
  </si>
  <si>
    <t>Ảnh hưởng của thay đổi tỷ giá hối đoái quy đổi ngoại tệ</t>
  </si>
  <si>
    <t>Đơn vị tính: VND</t>
  </si>
  <si>
    <t>Cộng các khoản phải thu ngắn hạn</t>
  </si>
  <si>
    <t>Cộng tài sản ngắn hạn khác</t>
  </si>
  <si>
    <t>VỐN CHỦ SỞ HỮU</t>
  </si>
  <si>
    <t>b) Chi tiết vốn đầu tư của chủ sở hữu</t>
  </si>
  <si>
    <t>GIÁ VỐN HÀNG BÁN</t>
  </si>
  <si>
    <t>Cộng nợ ngắn hạn</t>
  </si>
  <si>
    <t>3.</t>
  </si>
  <si>
    <t xml:space="preserve">CÁC KHOẢN PHẢI THU NGẮN HẠN </t>
  </si>
  <si>
    <t>NỢ NGẮN HẠN</t>
  </si>
  <si>
    <t>TÀI SẢN NGẮN HẠN KHÁC</t>
  </si>
  <si>
    <t>Cộng tiền và các khoản tương đương tiền</t>
  </si>
  <si>
    <t>TÀI SẢN</t>
  </si>
  <si>
    <t>II. Các khoản đầu tư tài chính ngắn hạn</t>
  </si>
  <si>
    <t>Chỉ tiêu</t>
  </si>
  <si>
    <t>Năm nay</t>
  </si>
  <si>
    <t>4. Giá vốn hàng bán</t>
  </si>
  <si>
    <t>6. Doanh thu hoạt động tài chính</t>
  </si>
  <si>
    <t>7. Chi phí tài chính</t>
  </si>
  <si>
    <t>8. Chi phí bán hàng</t>
  </si>
  <si>
    <t>9. Chi phí quản lý doanh nghiệp</t>
  </si>
  <si>
    <t>11. Thu nhập khác</t>
  </si>
  <si>
    <t>12. Chi phí khác</t>
  </si>
  <si>
    <t>TIỀN VÀ CÁC KHOẢN TƯƠNG ĐƯƠNG TIỀN</t>
  </si>
  <si>
    <t>Cộng doanh thu hoạt động tài chính</t>
  </si>
  <si>
    <t>Năm trước</t>
  </si>
  <si>
    <t>Giám đốc</t>
  </si>
  <si>
    <t>DOANH THU HOẠT ĐỘNG TÀI CHÍNH</t>
  </si>
  <si>
    <t>BÁO CÁO LƯU CHUYỂN TIỀN TỆ</t>
  </si>
  <si>
    <t>I. Lưu chuyển tiền từ hoạt động kinh doanh</t>
  </si>
  <si>
    <t>1. Tiền thu từ bán hàng, cung cấp dịch vụ và doanh thu khác</t>
  </si>
  <si>
    <t>3. Tiền chi trả cho người lao động</t>
  </si>
  <si>
    <t>4. Tiền chi trả lãi vay</t>
  </si>
  <si>
    <t>6. Tiền thu khác từ hoạt động kinh doanh</t>
  </si>
  <si>
    <t>NỢ DÀI HẠN</t>
  </si>
  <si>
    <t xml:space="preserve"> - Kinh phí công đoàn</t>
  </si>
  <si>
    <t>Cộng nợ dài hạn</t>
  </si>
  <si>
    <t xml:space="preserve"> - Quỹ đầu tư phát triển</t>
  </si>
  <si>
    <t xml:space="preserve"> - Quỹ dự phòng tài chính</t>
  </si>
  <si>
    <t>1. Tiền chi để mua sắm, xây dựng TSCĐ và các tài sản dài hạn khác</t>
  </si>
  <si>
    <t>2. Tiền thu từ thanh lý, nhượng bán TSCĐ và các tài sản dài hạn khác</t>
  </si>
  <si>
    <t>3. Tiền chi cho vay, mua các công cụ nợ của đơn vị khác</t>
  </si>
  <si>
    <t>4. Tiền thu hồi cho vay, bán lại các công cụ nợ của đơn vị khác</t>
  </si>
  <si>
    <t>5. Tiền chi đầu tư góp vốn vào đơn vị khác</t>
  </si>
  <si>
    <t>6. Tiền thu hồi đầu tư góp vốn vào đơn vị khác</t>
  </si>
  <si>
    <t>7. Tiền thu lãi cho vay, cổ tức và lợi nhuận được chia</t>
  </si>
  <si>
    <t>1. Tiền thu từ phát hành cổ phiếu, nhận vốn góp của chủ sở hữu</t>
  </si>
  <si>
    <t>2. Tiền chi trả vốn góp cho các chủ sở hữu, mua lại cổ phiếu của doanh nghiệp đã phát hành</t>
  </si>
  <si>
    <t>3. Tiền vay ngắn hạn, dài hạn nhận được</t>
  </si>
  <si>
    <t>4. Tiền chi trả nợ gốc vay</t>
  </si>
  <si>
    <t>5. Tiền chi trả nợ thuê tài chính</t>
  </si>
  <si>
    <t>thu</t>
  </si>
  <si>
    <t>chi</t>
  </si>
  <si>
    <t>1. Tieàn thu töø baùn haøng, cung caáp dòch vuï vaø doanh thu khaùc</t>
  </si>
  <si>
    <t>5. Tieàn thu khaùc töø hoaït ñoäng kinh doanh</t>
  </si>
  <si>
    <t>6. Tieàn chi khaùc töø hoaït ñoäng kinh doanh</t>
  </si>
  <si>
    <t>1. Tieàn chi ñeå mua saém, xaây döïng TSCÑ vaø caùc taøi saûn daøi haïn khaùc</t>
  </si>
  <si>
    <t>2. Tieàn chi traû cho ngöôøi cung caáp haøng hoaù vaø dòch vuï</t>
  </si>
  <si>
    <t>3. Tieàn chi traû cho ngöôøi lao ñoäng</t>
  </si>
  <si>
    <t>3. Tieàn vay ngaén haïn, daøi haïn nhaän ñöôïc</t>
  </si>
  <si>
    <t>4. Tieàn chi traû nôï goác vay</t>
  </si>
  <si>
    <t>4. Tieàn thu laõi cho vay, coå töùc vaø lôïi nhuaän ñöôïc chia</t>
  </si>
  <si>
    <t>4. Tieàn chi traû laõi vay</t>
  </si>
  <si>
    <t>1. Chế độ kế toán áp dụng</t>
  </si>
  <si>
    <t>NGUỒN KINH PHÍ</t>
  </si>
  <si>
    <t>CÁC KHOẢN GIẢM TRỪ DOANH THU</t>
  </si>
  <si>
    <t xml:space="preserve"> + Chiết khấu thương mại</t>
  </si>
  <si>
    <t xml:space="preserve"> + Thuế tiêu thụ đặc biệt</t>
  </si>
  <si>
    <t>Lãi tiền gửi, tiền cho vay</t>
  </si>
  <si>
    <t>Lãi chênh lệch tỷ giá đã thực hiện</t>
  </si>
  <si>
    <t>Doanh thu hoạt động tài chính khác</t>
  </si>
  <si>
    <t>CHI PHÍ THUẾ TNDN HIỆN HÀNH</t>
  </si>
  <si>
    <t>Đơn vị tiền tệ sử dụng trong ghi chép kế toán là đồng Việt Nam (VND).</t>
  </si>
  <si>
    <t>Các nghiệp vụ kinh tế phát sinh bằng ngoại tệ được quy đổi ra đồng Việt Nam theo tỷ giá giao dịch thực tế  tại thời điểm phát sinh nghiệp vụ. Tại thời điểm cuối năm các khoản mục tiền tệ có gốc ngoại tệ được quy đổi theo tỷ giá thực tế do Ngân hàng Nhà nước Việt Nam công bố vào ngày kết thúc niên độ kế toán.</t>
  </si>
  <si>
    <r>
      <t>2.3. Phương pháp hạch toán hàng tồn kho:</t>
    </r>
    <r>
      <rPr>
        <sz val="11"/>
        <rFont val="Times New Roman"/>
        <family val="1"/>
      </rPr>
      <t xml:space="preserve"> Công ty áp dụng phương pháp kê khai thường xuyên để hạch toán hàng tồn kho.</t>
    </r>
  </si>
  <si>
    <t>BCTCquyI-2010.xls</t>
  </si>
  <si>
    <t>Số đầu năm</t>
  </si>
  <si>
    <t xml:space="preserve">CHI PHÍ SẢN XUẤT, KINH DOANH THEO YẾU TỐ </t>
  </si>
  <si>
    <t>THUẾ TNDN PHẢI NỘP VÀ LỢI NHUẬN SAU THUẾ TRONG KỲ</t>
  </si>
  <si>
    <t>Mã số</t>
  </si>
  <si>
    <t>Thuyết minh</t>
  </si>
  <si>
    <t>I. Tiền và các khoản tương đương tiền</t>
  </si>
  <si>
    <t>III. Các khoản phải thu ngắn hạn</t>
  </si>
  <si>
    <t>CHI PHÍ TÀI CHÍNH</t>
  </si>
  <si>
    <t>VI.29</t>
  </si>
  <si>
    <t>VI.32</t>
  </si>
  <si>
    <t>Công ty chính thức niêm yết cổ phiếu tại Trung tâm giao dịch chứng khoán Hà Nội theo Quyết định 285/QĐ-TTGDHN ngày 18/10/2007 của Ủy ban Chứng khoán Nhà nước.</t>
  </si>
  <si>
    <t>IV. Các khoản đầu tư tài chính dài hạn</t>
  </si>
  <si>
    <t>I. Nợ ngắn hạn</t>
  </si>
  <si>
    <t>I. Vốn chủ sở hữu</t>
  </si>
  <si>
    <t>II. Nguồn kinh phí và quỹ khác</t>
  </si>
  <si>
    <t>Lập, ngày ... tháng ... năm …</t>
  </si>
  <si>
    <t>(Ký, họ tên, đóng dấu)</t>
  </si>
  <si>
    <t>số</t>
  </si>
  <si>
    <t>1. Doanh thu bán hàng và cung cấp dịch vụ</t>
  </si>
  <si>
    <t>2. Các khoản giảm trừ doanh thu</t>
  </si>
  <si>
    <t>3. Doanh thu thuần về bán hàng và cung cấp dịch vụ (10 = 01 - 02)</t>
  </si>
  <si>
    <t>Vốn đầu tư của chủ sở hữu được ghi nhận theo số vốn thực góp của chủ sở hữu.</t>
  </si>
  <si>
    <t>Lợi nhuận sau thuế thu nhập doanh nghiệp được phân phối theo Nghị quyết của Đại hội cổ đông thường niên. Các quỹ được trích lập và sử dụng theo Điều lệ Công ty.</t>
  </si>
  <si>
    <t>BCTCquyII-2010.xls</t>
  </si>
  <si>
    <t xml:space="preserve">  - Tài sản thuế thu nhập hoãn lại liên quan đến khoản chênh lệch tạm thời được khấu trừ :</t>
  </si>
  <si>
    <t xml:space="preserve">  - Tài sản thuế thu nhập hoãn lại liên quan đến khoản lỗ tính thuế chưa sử dụng :</t>
  </si>
  <si>
    <t xml:space="preserve">  - Tài sản thuế thu nhập hoãn lại liên quan đến khoản ưu đãi tính thuế chưa sử dụng :</t>
  </si>
  <si>
    <t xml:space="preserve">  - Khoản hoàn nhập tài sản thuế thu nhập hoãn lại đã được ghi nhận từ các năm trước:</t>
  </si>
  <si>
    <t xml:space="preserve"> - Chi tiết từng đối tượng (A,B…)</t>
  </si>
  <si>
    <t xml:space="preserve"> - Phải trả cho hợp đồng A,B…</t>
  </si>
  <si>
    <t xml:space="preserve">15.11- Quỹ khen thưởng, phúc lợi </t>
  </si>
  <si>
    <t>- Vay ngân hàng</t>
  </si>
  <si>
    <t>- Vay Quỹ khuyến công</t>
  </si>
  <si>
    <t>Nợ dài hạn</t>
  </si>
  <si>
    <t>a) Bảng đối chiếu biến động của vốn chủ sở hữu</t>
  </si>
  <si>
    <t>6.1- Chi phí trả trước ngắn hạn</t>
  </si>
  <si>
    <t>6.2- Tạm ứng</t>
  </si>
  <si>
    <t>6.3-Các khoản ký quỹ, ký cược ngắn hạn</t>
  </si>
  <si>
    <t>Mẫu số ......</t>
  </si>
  <si>
    <t>Mã chỉ tiêu</t>
  </si>
  <si>
    <t>Số cuối kỳ</t>
  </si>
  <si>
    <t>A- TÀI SẢN NGẮN HẠN</t>
  </si>
  <si>
    <t>100</t>
  </si>
  <si>
    <t>110</t>
  </si>
  <si>
    <t>1. Tiền</t>
  </si>
  <si>
    <t>111</t>
  </si>
  <si>
    <t>2. Các khoản tương đương tiền</t>
  </si>
  <si>
    <t>112</t>
  </si>
  <si>
    <t>120</t>
  </si>
  <si>
    <t>1. Đầu tư ngắn hạn</t>
  </si>
  <si>
    <t>121</t>
  </si>
  <si>
    <t>2. Dự phòng giảm giá đầu tư ngắn hạn</t>
  </si>
  <si>
    <t>129</t>
  </si>
  <si>
    <t>130</t>
  </si>
  <si>
    <t>1. Phải thu khách hàng</t>
  </si>
  <si>
    <t>131</t>
  </si>
  <si>
    <t>2. Trả trước cho người bán</t>
  </si>
  <si>
    <t>132</t>
  </si>
  <si>
    <t>3. Phải thu nội bộ ngắn hạn</t>
  </si>
  <si>
    <t>133</t>
  </si>
  <si>
    <t>4. Phải thu theo tiến độ kế hoạch hợp đồng xây dựng</t>
  </si>
  <si>
    <t>134</t>
  </si>
  <si>
    <t>5. Các khoản phải thu khác</t>
  </si>
  <si>
    <t>135</t>
  </si>
  <si>
    <t>6. Dự phòng phải thu ngắn hạn khó đòi</t>
  </si>
  <si>
    <t>139</t>
  </si>
  <si>
    <t>140</t>
  </si>
  <si>
    <t>1. Hàng tồn kho</t>
  </si>
  <si>
    <t>141</t>
  </si>
  <si>
    <t>2. Dự phòng giảm giá hàng tồn kho</t>
  </si>
  <si>
    <t>149</t>
  </si>
  <si>
    <t>V.Tài sản ngắn hạn khác</t>
  </si>
  <si>
    <t>150</t>
  </si>
  <si>
    <t>1. Chi phí trả trước ngắn hạn</t>
  </si>
  <si>
    <t>151</t>
  </si>
  <si>
    <t>2. Thuế GTGT được khấu trừ</t>
  </si>
  <si>
    <t>152</t>
  </si>
  <si>
    <t>3. Thuế và các khoản khác phải thu Nhà nước</t>
  </si>
  <si>
    <t>154</t>
  </si>
  <si>
    <t>4. Tài sản ngắn hạn khác</t>
  </si>
  <si>
    <t>158</t>
  </si>
  <si>
    <t xml:space="preserve">B. TÀI SẢN DÀI HẠN </t>
  </si>
  <si>
    <t>200</t>
  </si>
  <si>
    <t>I. Các khoản phải thu dài hạn</t>
  </si>
  <si>
    <t>210</t>
  </si>
  <si>
    <t>1. Phải thu dài hạn của khách hàng</t>
  </si>
  <si>
    <t>211</t>
  </si>
  <si>
    <t>2. Vốn kinh doanh ở đơn vị trực thuộc</t>
  </si>
  <si>
    <t>212</t>
  </si>
  <si>
    <t>3. Phải thu dài hạn nội bộ</t>
  </si>
  <si>
    <t>213</t>
  </si>
  <si>
    <t>4. Phải thu dài hạn khác</t>
  </si>
  <si>
    <t>218</t>
  </si>
  <si>
    <t>5. Dự phòng các khoản phải thu dài hạn khó đòi</t>
  </si>
  <si>
    <t>219</t>
  </si>
  <si>
    <t>II.Tài sản cố định</t>
  </si>
  <si>
    <t>220</t>
  </si>
  <si>
    <t>1. Tài sản cố định hữu hình</t>
  </si>
  <si>
    <t>221</t>
  </si>
  <si>
    <t xml:space="preserve">    - Nguyên giá</t>
  </si>
  <si>
    <t>222</t>
  </si>
  <si>
    <t xml:space="preserve">    - Giá trị hao mòn lũy kế</t>
  </si>
  <si>
    <t>223</t>
  </si>
  <si>
    <t>2. Tài sản cố định thuê tài chính</t>
  </si>
  <si>
    <t>224</t>
  </si>
  <si>
    <t>225</t>
  </si>
  <si>
    <t>226</t>
  </si>
  <si>
    <t>3. Tài sản cố định vô hình</t>
  </si>
  <si>
    <t>227</t>
  </si>
  <si>
    <t>228</t>
  </si>
  <si>
    <t>229</t>
  </si>
  <si>
    <t>4. Chi phí xây dựng cơ bản dở dang</t>
  </si>
  <si>
    <t>230</t>
  </si>
  <si>
    <t>240</t>
  </si>
  <si>
    <t>241</t>
  </si>
  <si>
    <t>242</t>
  </si>
  <si>
    <t>250</t>
  </si>
  <si>
    <t>1. Đầu tư vào công ty con</t>
  </si>
  <si>
    <t>251</t>
  </si>
  <si>
    <t>2. Đầu tư vào công ty liên kết, liên doanh</t>
  </si>
  <si>
    <t>252</t>
  </si>
  <si>
    <t>3. Đầu tư dài hạn khác</t>
  </si>
  <si>
    <t>258</t>
  </si>
  <si>
    <t>4. Dự phòng giảm giá đầu tư tài chính dài hạn</t>
  </si>
  <si>
    <t>259</t>
  </si>
  <si>
    <t>260</t>
  </si>
  <si>
    <t>1. Chi phí trả trước dài hạn</t>
  </si>
  <si>
    <t>261</t>
  </si>
  <si>
    <t>2. Tài sản thuế thu nhập hoàn lại</t>
  </si>
  <si>
    <t>262</t>
  </si>
  <si>
    <t>3. Tài sản dài hạn khác</t>
  </si>
  <si>
    <t>268</t>
  </si>
  <si>
    <t>VI. Lợi thế thương mại</t>
  </si>
  <si>
    <t>269</t>
  </si>
  <si>
    <t>TỔNG CỘNG TÀI SẢN</t>
  </si>
  <si>
    <t>270</t>
  </si>
  <si>
    <t>A. NỢ PHẢI TRẢ</t>
  </si>
  <si>
    <t>300</t>
  </si>
  <si>
    <t>310</t>
  </si>
  <si>
    <t>1. Vay và nợ ngắn hạn</t>
  </si>
  <si>
    <t>311</t>
  </si>
  <si>
    <t>2. Phải trả người bán</t>
  </si>
  <si>
    <t>312</t>
  </si>
  <si>
    <t>3. Người mua trả tiền trước</t>
  </si>
  <si>
    <t>313</t>
  </si>
  <si>
    <t>4. Thuế và các khoản phải nộp nhà nước</t>
  </si>
  <si>
    <t>314</t>
  </si>
  <si>
    <t>5. Phải trả người lao động</t>
  </si>
  <si>
    <t>315</t>
  </si>
  <si>
    <t>6. Chi phí phải trả</t>
  </si>
  <si>
    <t>316</t>
  </si>
  <si>
    <t>7. Phải trả nội bộ</t>
  </si>
  <si>
    <t>317</t>
  </si>
  <si>
    <t>8. Phải trả theo tiến độ kế hoạch hợp đồng xây dựng</t>
  </si>
  <si>
    <t>318</t>
  </si>
  <si>
    <t>9. Các khoản phải trả, phải nộp ngắn hạn khác</t>
  </si>
  <si>
    <t>319</t>
  </si>
  <si>
    <t>10. Dự phòng phải trả ngắn hạn</t>
  </si>
  <si>
    <t>320</t>
  </si>
  <si>
    <t>11. Quỹ khen thưởng phúc lợi</t>
  </si>
  <si>
    <t>323</t>
  </si>
  <si>
    <t>330</t>
  </si>
  <si>
    <t>1. Phải trả dài hạn người bán</t>
  </si>
  <si>
    <t>331</t>
  </si>
  <si>
    <t>2. Phải trả dài hạn nội bộ</t>
  </si>
  <si>
    <t>332</t>
  </si>
  <si>
    <t>3. Phải trả dài hạn khác</t>
  </si>
  <si>
    <t>333</t>
  </si>
  <si>
    <t>4. Vay và nợ dài hạn</t>
  </si>
  <si>
    <t>334</t>
  </si>
  <si>
    <t>5. Thuế thu nhập hoãn lại phải trả</t>
  </si>
  <si>
    <t>335</t>
  </si>
  <si>
    <t>6. Dự phòng trợ cấp mất việc làm</t>
  </si>
  <si>
    <t>336</t>
  </si>
  <si>
    <t>7. Dự phòng phải trả dài hạn</t>
  </si>
  <si>
    <t>337</t>
  </si>
  <si>
    <t>8. Doanh thu chưa thực hiện</t>
  </si>
  <si>
    <t>338</t>
  </si>
  <si>
    <t>9. Quỹ phát triển khoa học và công nghệ</t>
  </si>
  <si>
    <t>339</t>
  </si>
  <si>
    <t>B.VỐN CHỦ SỞ HỮU</t>
  </si>
  <si>
    <t>400</t>
  </si>
  <si>
    <t>410</t>
  </si>
  <si>
    <t>1. Vốn đầu tư của chủ sở hữu</t>
  </si>
  <si>
    <t>411</t>
  </si>
  <si>
    <t>10</t>
  </si>
  <si>
    <t>11</t>
  </si>
  <si>
    <t>5. Lợi nhuận gộp về bán hàng và cung cấp dịch vụ(20=10-11)</t>
  </si>
  <si>
    <t>20</t>
  </si>
  <si>
    <t>21</t>
  </si>
  <si>
    <t>22</t>
  </si>
  <si>
    <t xml:space="preserve">  - Trong đó: Chi phí lãi vay</t>
  </si>
  <si>
    <t>23</t>
  </si>
  <si>
    <t>24</t>
  </si>
  <si>
    <t>25</t>
  </si>
  <si>
    <t>10. Lợi nhuận thuần từ hoạt động kinh doanh{30=20+(21-22) - (24+25)}</t>
  </si>
  <si>
    <t>30</t>
  </si>
  <si>
    <t>31</t>
  </si>
  <si>
    <t>32</t>
  </si>
  <si>
    <t>13. Lợi nhuận khác(40=31-32)</t>
  </si>
  <si>
    <t>40</t>
  </si>
  <si>
    <t>14. Phần lãi lỗ trong công ty liên kết, liên doanh</t>
  </si>
  <si>
    <t>45</t>
  </si>
  <si>
    <t>15. Tổng lợi nhuận kế toán trước thuế(50=30+40)</t>
  </si>
  <si>
    <t>50</t>
  </si>
  <si>
    <t>16. Chi phí thuế TNDN hiện hành</t>
  </si>
  <si>
    <t>51</t>
  </si>
  <si>
    <t>17. Chi phí thuế TNDN hoãn lại</t>
  </si>
  <si>
    <t>52</t>
  </si>
  <si>
    <t>18. Lợi nhuận sau thuế thu nhập doanh nghiệp(60=50-51-52)</t>
  </si>
  <si>
    <t>60</t>
  </si>
  <si>
    <t>18.1 Lợi nhuận sau thuế của cổ đông thiểu số</t>
  </si>
  <si>
    <t>61</t>
  </si>
  <si>
    <t>18.2 Lợi nhuận sau thuế của cổ đông công ty mẹ</t>
  </si>
  <si>
    <t>62</t>
  </si>
  <si>
    <t>19. Lãi cơ bản trên cổ phiếu(*)</t>
  </si>
  <si>
    <t>70</t>
  </si>
  <si>
    <t>Mã 
chỉ tiêu</t>
  </si>
  <si>
    <t>Thuyết 
minh</t>
  </si>
  <si>
    <t>Quý này 
năm nay</t>
  </si>
  <si>
    <t>Quý này 
năm trước</t>
  </si>
  <si>
    <t>Số lũy kế từ đầu năm 
đến cuối quý này (Năm nay)</t>
  </si>
  <si>
    <t>Số lũy kế từ đầu năm 
đến cuối quý này (Năm trước)</t>
  </si>
  <si>
    <t>Lũy kế từ đầu năm đến cuối quý này(Năm nay)</t>
  </si>
  <si>
    <t>Lũy kế từ đầu năm đến cuối quý này(Năm trước)</t>
  </si>
  <si>
    <t>26</t>
  </si>
  <si>
    <t>27</t>
  </si>
  <si>
    <t>33</t>
  </si>
  <si>
    <t>34</t>
  </si>
  <si>
    <t>35</t>
  </si>
  <si>
    <t>36</t>
  </si>
  <si>
    <t>- Nhà máy Phát Chi</t>
  </si>
  <si>
    <t xml:space="preserve"> - Vốn góp đầu kỳ</t>
  </si>
  <si>
    <t xml:space="preserve"> - Vốn góp cuối kỳ</t>
  </si>
  <si>
    <t>d) Vốn khác của chủ sở hữu</t>
  </si>
  <si>
    <t xml:space="preserve">c) Các giao dịch về vốn với các chủ sở hữu </t>
  </si>
  <si>
    <t>Trong đó lãi tiền vay</t>
  </si>
  <si>
    <t>Hoàn nhập dự phòng đầu tư chứng khoán</t>
  </si>
  <si>
    <t>Trích lập dự phòng đầu tư chứng khoán</t>
  </si>
  <si>
    <t>Lỗ chênh lệch tỷ giá đã thực hiện</t>
  </si>
  <si>
    <t xml:space="preserve">          Lập biểu                                                      Kế toán trưởng</t>
  </si>
  <si>
    <t xml:space="preserve">        Phan Anh Tú                                             Phan Thị Cúc Hương</t>
  </si>
  <si>
    <t>Lãi đầu tư chứng khoán</t>
  </si>
  <si>
    <t>Tổng giám đốc</t>
  </si>
  <si>
    <t>Tại ngày 01/01/2012</t>
  </si>
  <si>
    <t xml:space="preserve">- Ứng trước cổ tức </t>
  </si>
  <si>
    <t xml:space="preserve"> - Thuế vốn</t>
  </si>
  <si>
    <t>6.4-Thuế GTGT được khấu trừ</t>
  </si>
  <si>
    <t>- Ốm đau, thai sản</t>
  </si>
  <si>
    <t xml:space="preserve"> + Giảm 30% thuế TNDN năm 2012 theo thông tư 140/2012/TT-BTC ngày 21/08/2012.</t>
  </si>
  <si>
    <t>Số TT</t>
  </si>
  <si>
    <t xml:space="preserve">Lợi nhuận trước thuế </t>
  </si>
  <si>
    <t>Lợi nhuận sau thuế TNDN</t>
  </si>
  <si>
    <t>THÔNG TIN KHÁC</t>
  </si>
  <si>
    <t>Quý  IV  năm tài chính 2012</t>
  </si>
  <si>
    <t>Địa chỉ: 05 Bà Triệu - TP Đà Lạt</t>
  </si>
  <si>
    <t>Quý IV năm 2012</t>
  </si>
  <si>
    <r>
      <t>Công ty</t>
    </r>
    <r>
      <rPr>
        <b/>
        <sz val="11"/>
        <rFont val="Times New Roman"/>
        <family val="1"/>
      </rPr>
      <t xml:space="preserve"> </t>
    </r>
    <r>
      <rPr>
        <sz val="11"/>
        <rFont val="Times New Roman"/>
        <family val="1"/>
      </rPr>
      <t>hoạt động theo Giấy đăng ký kinh doanh Mã số doanh nghiệp 5800408245, đăng ký lần đầu ngày 05 tháng 01 năm 2004, đăng ký thay đổi lần thứ 11  ngày 22 tháng 01 năm 2013 do Sở Kế hoạch và Đầu tư tỉnh Lâm Đồng cấp</t>
    </r>
  </si>
  <si>
    <t>Tại ngày 31/12/2012</t>
  </si>
  <si>
    <t>- BHXH, y tế</t>
  </si>
  <si>
    <t>- Công ty TNHH MTV Ladofoods</t>
  </si>
  <si>
    <t xml:space="preserve"> - Lương gia công điều</t>
  </si>
  <si>
    <t>Quý IV năm 2011</t>
  </si>
  <si>
    <t>Quý IV/2011</t>
  </si>
  <si>
    <t>TỔNG DOANH THU BÁN HÀNG VÀ CUNG CẤP DỊCH VỤ</t>
  </si>
  <si>
    <t>DOANH THU THUẦN VỀ BÁN HÀNG VÀ CUNG CẤP DV</t>
  </si>
  <si>
    <t>CHI PHÍ THUẾ THU NHẬP DOANH NGHIỆP HOÃN LẠI</t>
  </si>
  <si>
    <t>THÔNG TIN VỀ CÁC BÊN CÓ LIÊN QUAN</t>
  </si>
  <si>
    <t>Quý IV/2012</t>
  </si>
  <si>
    <t>Giải trình kết quả kinh doanh quý IV/2012 so với quý IV/2011:</t>
  </si>
  <si>
    <t>Chênh lệch tăng (%)</t>
  </si>
  <si>
    <t>Báo cáo tài chính quý IV năm 2011.</t>
  </si>
  <si>
    <t xml:space="preserve">     Lập biểu</t>
  </si>
  <si>
    <t xml:space="preserve">     Phan Anh Tú</t>
  </si>
  <si>
    <t>05 Bà Triệu, TP. Đà Lạt</t>
  </si>
  <si>
    <t xml:space="preserve">   Giá bán ra của mặt hàng rượu quý này tăng hơn so với quý trước, đồng thời năm nay công ty thực hiện tiết giảm chi phí nhiều hơn.</t>
  </si>
  <si>
    <t xml:space="preserve">   Lợi nhuận tăng do giá nguyên liệu mặt hàng điều mua vào thấp hơn so với năm 2011;</t>
  </si>
  <si>
    <t>Báo cáo tài chính hợp nhất</t>
  </si>
  <si>
    <t>DN - BẢNG CÂN ĐỐI KẾ TOÁN HỢP NHẤT</t>
  </si>
  <si>
    <t>Lập ngày  18  tháng  02  năm  2013</t>
  </si>
  <si>
    <t>DN - BÁO CÁO KẾT QUẢ KINH DOANH HỢP NHẤT - QUÝ IV NĂM 2012</t>
  </si>
  <si>
    <t>DN - BÁO CÁO LƯU CHUYỂN TIỀN TỆ HỢP NHẤT - PPTT - QUÝ IV NĂM 2012</t>
  </si>
  <si>
    <t>THUYẾT MINH BÁO CÁO TÀI CHÍNH HỢP NHẤT CHỌN LỌC</t>
  </si>
  <si>
    <t>Công ty có một công ty con sở hữu 100% vốn điều lệ và một công ty liên doanh góp 50% vốn điều lệ.</t>
  </si>
  <si>
    <t>- Công ty con LADOFOODS</t>
  </si>
  <si>
    <t xml:space="preserve"> - BHXH</t>
  </si>
  <si>
    <t xml:space="preserve">   Công ty thành lập một công ty con 100% vốn bắt đầu hoạt động từ tháng 10 năm 2012 có lợi nhuận trước thuế quý 4/2012 là 509.010.350 đ và lợi nhuận sau thuế là 419.933.539 đ;</t>
  </si>
  <si>
    <t xml:space="preserve">   Do đó lợi nhuận trước thuế tăng 104,66% và lợi nhuận sau thuế TNDN tăng 103,12%.</t>
  </si>
  <si>
    <t>33.1 Các bên liên quan tới Công ty gồm:</t>
  </si>
  <si>
    <t>Bên liên quan</t>
  </si>
  <si>
    <t>Mối quan hệ</t>
  </si>
  <si>
    <t>Công ty TNHH MTV Ladofoods</t>
  </si>
  <si>
    <t>Công ty con 100% vốn</t>
  </si>
  <si>
    <r>
      <rPr>
        <b/>
        <sz val="11"/>
        <rFont val="Times New Roman"/>
        <family val="1"/>
        <charset val="163"/>
      </rPr>
      <t>Công ty TNHH Vang Đà Lạt - Pháp</t>
    </r>
    <r>
      <rPr>
        <sz val="11"/>
        <rFont val="Times New Roman"/>
        <family val="1"/>
        <charset val="163"/>
      </rPr>
      <t xml:space="preserve">
(tỉ lệ góp vốn theo Giấy chứng nhận đầu tư số 421022000324 ngày 13/08/2008) là 5.675.000.000 đồng, tương đương 50%</t>
    </r>
  </si>
  <si>
    <t>Công ty liên doanh 50% vốn</t>
  </si>
  <si>
    <t>33.2 Giao dịch với các bên có liên quan:</t>
  </si>
  <si>
    <t>Trong năm 2012, Công ty phát sinh các giao dịch với các bên có liên quan như sau:</t>
  </si>
  <si>
    <t>Nội dung</t>
  </si>
  <si>
    <t>Số tiền</t>
  </si>
  <si>
    <t>Chuyển vốn kinh doanh</t>
  </si>
  <si>
    <t>Bán hàng hóa</t>
  </si>
  <si>
    <t>Việc mua bán hàng hóa từ được thực hiện theo giá thỏa thuận tại hợp đồng giữa 2 bên.</t>
  </si>
  <si>
    <t>Công ty TNHH Vang Đà Lạt - Pháp</t>
  </si>
  <si>
    <t>33.3 Công nợ:</t>
  </si>
  <si>
    <t>Tại ngày 31/12/2012, các khoản công nợ với các bên có liên quan như sau:</t>
  </si>
  <si>
    <t xml:space="preserve"> Công nợ phải thu</t>
  </si>
  <si>
    <t>Công nợ phải trả</t>
  </si>
  <si>
    <t>Góp vốn bằng tiền Lũy kế đến 31/12/2012</t>
  </si>
  <si>
    <t>Lập, Ngày  18  tháng  02  năm  2013</t>
  </si>
  <si>
    <r>
      <t xml:space="preserve">- Công ty con: </t>
    </r>
    <r>
      <rPr>
        <sz val="11"/>
        <rFont val="Times New Roman"/>
        <family val="1"/>
      </rPr>
      <t>là Doanh nghiệp vừa và nhỏ kinh doanh thương mại nên giảm 30% thuế TNDN năm 2012 theo thông tư 140/2012/TT-BTC ngày 21/08/2012.</t>
    </r>
  </si>
  <si>
    <t>___________________________________________________________________________________________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</si>
</sst>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41" formatCode="_-* #,##0_-;\-* #,##0_-;_-* &quot;-&quot;_-;_-@_-"/>
    <numFmt numFmtId="43" formatCode="_-* #,##0.00_-;\-* #,##0.00_-;_-* &quot;-&quot;??_-;_-@_-"/>
    <numFmt numFmtId="164" formatCode="&quot;$&quot;#,##0_);\(&quot;$&quot;#,##0\)"/>
    <numFmt numFmtId="165" formatCode="&quot;$&quot;#,##0_);[Red]\(&quot;$&quot;#,##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_);_(* \(#,##0\);_(* &quot;-&quot;??_);_(@_)"/>
    <numFmt numFmtId="171" formatCode="_-&quot;£&quot;* #,##0_-;\-&quot;£&quot;* #,##0_-;_-&quot;£&quot;* &quot;-&quot;_-;_-@_-"/>
    <numFmt numFmtId="172" formatCode="_(* #,##0.0000_);_(* \(#,##0.0000\);_(* &quot;-&quot;??_);_(@_)"/>
    <numFmt numFmtId="173" formatCode="0.000"/>
    <numFmt numFmtId="174" formatCode="#,##0.000"/>
    <numFmt numFmtId="175" formatCode="m/d"/>
    <numFmt numFmtId="176" formatCode="&quot;$&quot;#,##0;[Red]\-&quot;$&quot;#,##0"/>
    <numFmt numFmtId="177" formatCode="&quot;$&quot;#,##0.00;[Red]\-&quot;$&quot;#,##0.00"/>
    <numFmt numFmtId="178" formatCode="_-&quot;$&quot;* #,##0_-;\-&quot;$&quot;* #,##0_-;_-&quot;$&quot;* &quot;-&quot;_-;_-@_-"/>
    <numFmt numFmtId="179" formatCode="_-&quot;$&quot;* #,##0.00_-;\-&quot;$&quot;* #,##0.00_-;_-&quot;$&quot;* &quot;-&quot;??_-;_-@_-"/>
    <numFmt numFmtId="180" formatCode="_(&quot;Bs&quot;* #,##0.00_);_(&quot;Bs&quot;* \(#,##0.00\);_(&quot;Bs&quot;* &quot;-&quot;??_);_(@_)"/>
    <numFmt numFmtId="181" formatCode="_(&quot;£¤&quot;* #,##0_);_(&quot;£¤&quot;* \(#,##0\);_(&quot;£¤&quot;* &quot;-&quot;_);_(@_)"/>
    <numFmt numFmtId="182" formatCode="_(&quot;£¤&quot;* #,##0.00_);_(&quot;£¤&quot;* \(#,##0.00\);_(&quot;£¤&quot;* &quot;-&quot;??_);_(@_)"/>
    <numFmt numFmtId="183" formatCode="General_)"/>
    <numFmt numFmtId="184" formatCode="_(&quot;$&quot;* #,##0.0_);_(&quot;$&quot;* \(#,##0.0\);_(&quot;$&quot;* &quot;-&quot;??_);_(@_)"/>
    <numFmt numFmtId="185" formatCode="0.0%"/>
    <numFmt numFmtId="186" formatCode="&quot;$&quot;#,##0,;\-&quot;$&quot;#,##0"/>
    <numFmt numFmtId="187" formatCode="&quot;\&quot;#,##0;[Red]&quot;\&quot;\-#,##0"/>
    <numFmt numFmtId="188" formatCode="&quot;\&quot;#,##0.00;[Red]&quot;\&quot;\-#,##0.00"/>
    <numFmt numFmtId="189" formatCode="0E+00;\趰"/>
    <numFmt numFmtId="190" formatCode="_-* #,##0\ _€_-;\-* #,##0\ _€_-;_-* &quot;-&quot;\ _€_-;_-@_-"/>
    <numFmt numFmtId="191" formatCode="_-* #,##0.00\ _€_-;\-* #,##0.00\ _€_-;_-* &quot;-&quot;??\ _€_-;_-@_-"/>
    <numFmt numFmtId="192" formatCode="_(* #,##0.000000_);_(* \(#,##0.000000\);_(* &quot;-&quot;??_);_(@_)"/>
    <numFmt numFmtId="193" formatCode="#,##0\ &quot;F&quot;;[Red]\-#,##0\ &quot;F&quot;"/>
    <numFmt numFmtId="194" formatCode="#,##0.00\ &quot;F&quot;;\-#,##0.00\ &quot;F&quot;"/>
    <numFmt numFmtId="195" formatCode="#,##0.00\ &quot;F&quot;;[Red]\-#,##0.00\ &quot;F&quot;"/>
    <numFmt numFmtId="196" formatCode="_-* #,##0\ &quot;F&quot;_-;\-* #,##0\ &quot;F&quot;_-;_-* &quot;-&quot;\ &quot;F&quot;_-;_-@_-"/>
    <numFmt numFmtId="197" formatCode="_-* #,##0.00\ &quot;F&quot;_-;\-* #,##0.00\ &quot;F&quot;_-;_-* &quot;-&quot;??\ &quot;F&quot;_-;_-@_-"/>
    <numFmt numFmtId="198" formatCode="&quot;SFr.&quot;\ #,##0.00;[Red]&quot;SFr.&quot;\ \-#,##0.00"/>
    <numFmt numFmtId="199" formatCode="_ &quot;SFr.&quot;\ * #,##0_ ;_ &quot;SFr.&quot;\ * \-#,##0_ ;_ &quot;SFr.&quot;\ * &quot;-&quot;_ ;_ @_ "/>
    <numFmt numFmtId="200" formatCode="_ * #,##0_ ;_ * \-#,##0_ ;_ * &quot;-&quot;_ ;_ @_ "/>
    <numFmt numFmtId="201" formatCode="_ * #,##0.00_ ;_ * \-#,##0.00_ ;_ * &quot;-&quot;??_ ;_ @_ "/>
    <numFmt numFmtId="202" formatCode="\t0.00%"/>
    <numFmt numFmtId="203" formatCode="\t#\ ??/??"/>
    <numFmt numFmtId="204" formatCode="#,##0;\(#,##0\)"/>
    <numFmt numFmtId="205" formatCode="&quot;£&quot;#,##0;[Red]\-&quot;£&quot;#,##0"/>
    <numFmt numFmtId="206" formatCode="#,##0.000_);\(#,##0.000\)"/>
    <numFmt numFmtId="207" formatCode="&quot;\&quot;#,##0;[Red]\-&quot;\&quot;#,##0"/>
    <numFmt numFmtId="208" formatCode="_-* #,##0.00\ _D_M_-;\-* #,##0.00\ _D_M_-;_-* &quot;-&quot;??\ _D_M_-;_-@_-"/>
    <numFmt numFmtId="209" formatCode="#,##0\ &quot;F&quot;;\-#,##0\ &quot;F&quot;"/>
    <numFmt numFmtId="210" formatCode="#,##0.0_);\(#,##0.0\)"/>
    <numFmt numFmtId="211" formatCode="0.0%;[Red]\(0.0%\)"/>
    <numFmt numFmtId="212" formatCode="_ * #,##0.00_)&quot;£&quot;_ ;_ * \(#,##0.00\)&quot;£&quot;_ ;_ * &quot;-&quot;??_)&quot;£&quot;_ ;_ @_ "/>
    <numFmt numFmtId="213" formatCode="0.0%;\(0.0%\)"/>
    <numFmt numFmtId="214" formatCode="_-[$€]* #,##0.00_-;\-[$€]* #,##0.00_-;_-[$€]* &quot;-&quot;??_-;_-@_-"/>
    <numFmt numFmtId="215" formatCode="\U\S\$#,##0.00;\(\U\S\$#,##0.00\)"/>
    <numFmt numFmtId="216" formatCode="_-* #,##0\ &quot;DM&quot;_-;\-* #,##0\ &quot;DM&quot;_-;_-* &quot;-&quot;\ &quot;DM&quot;_-;_-@_-"/>
    <numFmt numFmtId="217" formatCode="_-* #,##0\ _D_M_-;\-* #,##0\ _D_M_-;_-* &quot;-&quot;\ _D_M_-;_-@_-"/>
    <numFmt numFmtId="218" formatCode="_-* #,##0.00\ &quot;DM&quot;_-;\-* #,##0.00\ &quot;DM&quot;_-;_-* &quot;-&quot;??\ &quot;DM&quot;_-;_-@_-"/>
  </numFmts>
  <fonts count="125">
    <font>
      <sz val="10"/>
      <name val="Arial"/>
    </font>
    <font>
      <sz val="10"/>
      <name val="Arial"/>
      <family val="2"/>
    </font>
    <font>
      <b/>
      <sz val="11"/>
      <color indexed="8"/>
      <name val="Times New Roman"/>
      <family val="1"/>
    </font>
    <font>
      <sz val="11"/>
      <name val="Times New Roman"/>
      <family val="1"/>
    </font>
    <font>
      <b/>
      <sz val="11"/>
      <name val="Times New Roman"/>
      <family val="1"/>
    </font>
    <font>
      <b/>
      <i/>
      <sz val="11"/>
      <name val="Times New Roman"/>
      <family val="1"/>
    </font>
    <font>
      <i/>
      <sz val="11"/>
      <name val="Times New Roman"/>
      <family val="1"/>
    </font>
    <font>
      <sz val="8"/>
      <name val="Arial"/>
      <family val="2"/>
    </font>
    <font>
      <b/>
      <sz val="12"/>
      <name val="Times New Roman"/>
      <family val="1"/>
    </font>
    <font>
      <sz val="10"/>
      <name val="Times New Roman"/>
      <family val="1"/>
    </font>
    <font>
      <sz val="12"/>
      <name val="Times New Roman"/>
      <family val="1"/>
    </font>
    <font>
      <b/>
      <sz val="10"/>
      <name val="Times New Roman"/>
      <family val="1"/>
    </font>
    <font>
      <sz val="10"/>
      <name val="VNI-Times"/>
    </font>
    <font>
      <sz val="14"/>
      <name val="??"/>
      <family val="3"/>
    </font>
    <font>
      <sz val="12"/>
      <name val="Courier"/>
      <family val="3"/>
    </font>
    <font>
      <b/>
      <u/>
      <sz val="14"/>
      <color indexed="8"/>
      <name val=".VnBook-AntiquaH"/>
      <family val="2"/>
    </font>
    <font>
      <i/>
      <sz val="12"/>
      <color indexed="8"/>
      <name val=".VnBook-AntiquaH"/>
      <family val="2"/>
    </font>
    <font>
      <b/>
      <sz val="12"/>
      <color indexed="8"/>
      <name val=".VnBook-Antiqua"/>
      <family val="2"/>
    </font>
    <font>
      <i/>
      <sz val="12"/>
      <color indexed="8"/>
      <name val=".VnBook-Antiqua"/>
      <family val="2"/>
    </font>
    <font>
      <sz val="12"/>
      <name val="¹UAAA¼"/>
      <family val="3"/>
      <charset val="129"/>
    </font>
    <font>
      <sz val="12"/>
      <name val=".VnTime"/>
      <family val="2"/>
    </font>
    <font>
      <sz val="10"/>
      <name val="Arial"/>
      <family val="2"/>
    </font>
    <font>
      <sz val="12"/>
      <name val="Helv"/>
      <family val="2"/>
    </font>
    <font>
      <sz val="10"/>
      <name val="±¼¸²A¼"/>
      <family val="3"/>
      <charset val="129"/>
    </font>
    <font>
      <sz val="12"/>
      <name val="VNI-Times"/>
    </font>
    <font>
      <sz val="8"/>
      <name val="Arial"/>
      <family val="2"/>
    </font>
    <font>
      <b/>
      <sz val="11"/>
      <name val="Arial"/>
      <family val="2"/>
    </font>
    <font>
      <b/>
      <sz val="12"/>
      <name val="Arial"/>
      <family val="2"/>
    </font>
    <font>
      <b/>
      <sz val="18"/>
      <name val="Arial"/>
      <family val="2"/>
    </font>
    <font>
      <sz val="10"/>
      <name val="MS Sans Serif"/>
      <family val="2"/>
    </font>
    <font>
      <sz val="12"/>
      <name val="Arial"/>
      <family val="2"/>
    </font>
    <font>
      <sz val="12"/>
      <name val=".VnTime"/>
      <family val="2"/>
    </font>
    <font>
      <b/>
      <sz val="10"/>
      <name val="MS Sans Serif"/>
      <family val="2"/>
    </font>
    <font>
      <sz val="14"/>
      <name val=".VnArial"/>
      <family val="2"/>
    </font>
    <font>
      <sz val="14"/>
      <name val="뼻뮝"/>
      <family val="3"/>
      <charset val="129"/>
    </font>
    <font>
      <sz val="12"/>
      <name val="바탕체"/>
      <family val="3"/>
    </font>
    <font>
      <sz val="12"/>
      <name val="뼻뮝"/>
      <family val="1"/>
      <charset val="129"/>
    </font>
    <font>
      <sz val="9"/>
      <name val="Arial"/>
      <family val="2"/>
    </font>
    <font>
      <sz val="12"/>
      <name val="바탕체"/>
      <family val="1"/>
      <charset val="129"/>
    </font>
    <font>
      <sz val="10"/>
      <name val="굴림체"/>
      <family val="3"/>
      <charset val="129"/>
    </font>
    <font>
      <sz val="11"/>
      <name val="ＭＳ Ｐゴシック"/>
      <charset val="128"/>
    </font>
    <font>
      <sz val="10"/>
      <name val=" "/>
      <family val="1"/>
      <charset val="136"/>
    </font>
    <font>
      <sz val="12"/>
      <name val="???"/>
      <family val="1"/>
      <charset val="129"/>
    </font>
    <font>
      <sz val="12"/>
      <color indexed="8"/>
      <name val="¹ÙÅÁÃ¼"/>
      <family val="1"/>
      <charset val="129"/>
    </font>
    <font>
      <sz val="12"/>
      <name val="¹ÙÅÁÃ¼"/>
      <charset val="129"/>
    </font>
    <font>
      <sz val="10"/>
      <name val="Times New Roman"/>
      <family val="1"/>
    </font>
    <font>
      <b/>
      <sz val="10"/>
      <name val="Helv"/>
    </font>
    <font>
      <sz val="10"/>
      <name val="VNI-Aptima"/>
    </font>
    <font>
      <sz val="8"/>
      <color indexed="12"/>
      <name val="Helv"/>
    </font>
    <font>
      <b/>
      <sz val="11"/>
      <name val="Helv"/>
    </font>
    <font>
      <sz val="7"/>
      <name val="Small Fonts"/>
      <family val="2"/>
    </font>
    <font>
      <b/>
      <sz val="12"/>
      <name val="VN-NTime"/>
    </font>
    <font>
      <sz val="13"/>
      <name val=".VnTime"/>
      <family val="2"/>
    </font>
    <font>
      <sz val="14"/>
      <name val=".VnTime"/>
      <family val="2"/>
    </font>
    <font>
      <i/>
      <sz val="12"/>
      <name val="Times New Roman"/>
      <family val="1"/>
    </font>
    <font>
      <b/>
      <sz val="18"/>
      <name val="Times New Roman"/>
      <family val="1"/>
    </font>
    <font>
      <b/>
      <i/>
      <sz val="12"/>
      <name val="Times New Roman"/>
      <family val="1"/>
    </font>
    <font>
      <b/>
      <i/>
      <sz val="13"/>
      <name val="Times New Roman"/>
      <family val="1"/>
    </font>
    <font>
      <sz val="13"/>
      <name val="Times New Roman"/>
      <family val="1"/>
    </font>
    <font>
      <i/>
      <sz val="13"/>
      <name val="Times New Roman"/>
      <family val="1"/>
    </font>
    <font>
      <b/>
      <sz val="16"/>
      <name val="Times New Roman"/>
      <family val="1"/>
    </font>
    <font>
      <b/>
      <i/>
      <sz val="10"/>
      <name val="Times New Roman"/>
      <family val="1"/>
    </font>
    <font>
      <sz val="11"/>
      <color indexed="10"/>
      <name val="Times New Roman"/>
      <family val="1"/>
    </font>
    <font>
      <sz val="11"/>
      <color indexed="53"/>
      <name val="Times New Roman"/>
      <family val="1"/>
    </font>
    <font>
      <b/>
      <sz val="11"/>
      <color indexed="53"/>
      <name val="Times New Roman"/>
      <family val="1"/>
    </font>
    <font>
      <sz val="11"/>
      <name val="Arial"/>
      <family val="2"/>
    </font>
    <font>
      <sz val="16"/>
      <name val="Times New Roman"/>
      <family val="1"/>
    </font>
    <font>
      <b/>
      <sz val="9"/>
      <color indexed="10"/>
      <name val="Times New Roman"/>
      <family val="1"/>
    </font>
    <font>
      <b/>
      <i/>
      <sz val="9"/>
      <color indexed="10"/>
      <name val="Times New Roman"/>
      <family val="1"/>
    </font>
    <font>
      <i/>
      <sz val="11"/>
      <color indexed="10"/>
      <name val="Times New Roman"/>
      <family val="1"/>
    </font>
    <font>
      <sz val="10"/>
      <name val="VNI-Harrington"/>
      <family val="5"/>
    </font>
    <font>
      <b/>
      <sz val="10"/>
      <color indexed="10"/>
      <name val="VNI-Harrington"/>
      <family val="5"/>
    </font>
    <font>
      <sz val="10"/>
      <name val="VNI-Helve"/>
    </font>
    <font>
      <b/>
      <sz val="10"/>
      <name val="VNI-Harrington"/>
      <family val="5"/>
    </font>
    <font>
      <b/>
      <sz val="10"/>
      <name val="VNI-Helve"/>
    </font>
    <font>
      <b/>
      <i/>
      <u/>
      <sz val="11"/>
      <name val="Times New Roman"/>
      <family val="1"/>
    </font>
    <font>
      <b/>
      <i/>
      <sz val="11"/>
      <color indexed="10"/>
      <name val="Times New Roman"/>
      <family val="1"/>
    </font>
    <font>
      <b/>
      <i/>
      <sz val="10"/>
      <name val="Arial"/>
      <family val="2"/>
    </font>
    <font>
      <sz val="11"/>
      <color indexed="14"/>
      <name val="Times New Roman"/>
      <family val="1"/>
    </font>
    <font>
      <sz val="10"/>
      <name val=".VnTime"/>
      <family val="2"/>
    </font>
    <font>
      <sz val="12"/>
      <name val="VNtimes new roman"/>
      <family val="2"/>
    </font>
    <font>
      <sz val="12"/>
      <name val="????"/>
      <family val="1"/>
      <charset val="136"/>
    </font>
    <font>
      <sz val="12"/>
      <name val="|??¢¥¢¬¨Ï"/>
      <family val="1"/>
      <charset val="129"/>
    </font>
    <font>
      <sz val="11"/>
      <name val="돋움"/>
      <charset val="129"/>
    </font>
    <font>
      <sz val="10"/>
      <name val="VnTimes"/>
      <family val="2"/>
    </font>
    <font>
      <sz val="12"/>
      <name val="¹ÙÅÁÃ¼"/>
      <family val="1"/>
      <charset val="129"/>
    </font>
    <font>
      <sz val="10"/>
      <name val="Helv"/>
    </font>
    <font>
      <sz val="10"/>
      <color indexed="8"/>
      <name val="Arial"/>
      <family val="2"/>
    </font>
    <font>
      <sz val="18"/>
      <color indexed="24"/>
      <name val="Times New Roman"/>
      <family val="1"/>
    </font>
    <font>
      <sz val="8"/>
      <color indexed="24"/>
      <name val="Times New Roman"/>
      <family val="1"/>
    </font>
    <font>
      <i/>
      <sz val="12"/>
      <color indexed="24"/>
      <name val="Times New Roman"/>
      <family val="1"/>
    </font>
    <font>
      <sz val="12"/>
      <color indexed="24"/>
      <name val="Arial"/>
      <family val="2"/>
    </font>
    <font>
      <sz val="12"/>
      <color indexed="24"/>
      <name val="Times New Roman"/>
      <family val="1"/>
    </font>
    <font>
      <sz val="8"/>
      <color indexed="24"/>
      <name val="Arial"/>
      <family val="2"/>
    </font>
    <font>
      <i/>
      <sz val="12"/>
      <color indexed="24"/>
      <name val="Arial"/>
      <family val="2"/>
    </font>
    <font>
      <b/>
      <sz val="12"/>
      <name val=".VnBook-AntiquaH"/>
      <family val="2"/>
    </font>
    <font>
      <b/>
      <sz val="10"/>
      <name val=".VnTime"/>
      <family val="2"/>
    </font>
    <font>
      <b/>
      <sz val="14"/>
      <name val=".VnTimeH"/>
      <family val="2"/>
    </font>
    <font>
      <sz val="12"/>
      <color indexed="8"/>
      <name val="Times New Roman"/>
      <family val="1"/>
    </font>
    <font>
      <sz val="13"/>
      <name val=".VnTime"/>
      <family val="2"/>
    </font>
    <font>
      <sz val="12"/>
      <name val="VNTime"/>
      <family val="2"/>
    </font>
    <font>
      <sz val="12"/>
      <name val="VNTime"/>
    </font>
    <font>
      <sz val="10"/>
      <name val="VNtimes new roman"/>
      <family val="2"/>
    </font>
    <font>
      <b/>
      <sz val="8"/>
      <name val="VN Helvetica"/>
    </font>
    <font>
      <b/>
      <sz val="12"/>
      <name val=".VnTime"/>
      <family val="2"/>
    </font>
    <font>
      <b/>
      <sz val="10"/>
      <name val="VN AvantGBook"/>
    </font>
    <font>
      <b/>
      <sz val="16"/>
      <name val=".VnTime"/>
      <family val="2"/>
    </font>
    <font>
      <sz val="9"/>
      <name val=".VnTime"/>
      <family val="2"/>
    </font>
    <font>
      <sz val="16"/>
      <name val="AngsanaUPC"/>
      <family val="3"/>
    </font>
    <font>
      <sz val="10"/>
      <name val="Helv"/>
      <family val="2"/>
    </font>
    <font>
      <sz val="10"/>
      <name val=".VnArial"/>
      <family val="1"/>
    </font>
    <font>
      <sz val="12"/>
      <name val="VNI Times"/>
    </font>
    <font>
      <sz val="10"/>
      <name val="??"/>
      <family val="3"/>
      <charset val="129"/>
    </font>
    <font>
      <b/>
      <sz val="10"/>
      <color indexed="10"/>
      <name val="Arial"/>
      <family val="2"/>
    </font>
    <font>
      <b/>
      <sz val="10"/>
      <color indexed="8"/>
      <name val="Arial"/>
      <family val="2"/>
    </font>
    <font>
      <sz val="8"/>
      <name val="Times New Roman"/>
      <family val="1"/>
    </font>
    <font>
      <u/>
      <sz val="11"/>
      <name val="Times New Roman"/>
      <family val="1"/>
    </font>
    <font>
      <sz val="9"/>
      <name val="Arial"/>
      <family val="2"/>
    </font>
    <font>
      <b/>
      <sz val="9"/>
      <name val="Arial"/>
      <family val="2"/>
    </font>
    <font>
      <b/>
      <sz val="9"/>
      <name val="Arial"/>
      <family val="2"/>
    </font>
    <font>
      <i/>
      <sz val="9"/>
      <name val="Arial"/>
      <family val="2"/>
    </font>
    <font>
      <b/>
      <i/>
      <sz val="9"/>
      <name val="Arial"/>
      <family val="2"/>
    </font>
    <font>
      <b/>
      <sz val="11"/>
      <name val="Times New Roman"/>
      <family val="1"/>
      <charset val="163"/>
    </font>
    <font>
      <sz val="11"/>
      <name val="Times New Roman"/>
      <family val="1"/>
      <charset val="163"/>
    </font>
    <font>
      <b/>
      <i/>
      <sz val="11"/>
      <name val="Times New Roman"/>
      <family val="1"/>
      <charset val="163"/>
    </font>
  </fonts>
  <fills count="20">
    <fill>
      <patternFill patternType="none"/>
    </fill>
    <fill>
      <patternFill patternType="gray125"/>
    </fill>
    <fill>
      <patternFill patternType="solid">
        <fgColor indexed="22"/>
        <bgColor indexed="64"/>
      </patternFill>
    </fill>
    <fill>
      <patternFill patternType="solid">
        <fgColor indexed="40"/>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solid">
        <fgColor indexed="58"/>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indexed="13"/>
        <bgColor indexed="64"/>
      </patternFill>
    </fill>
    <fill>
      <patternFill patternType="solid">
        <fgColor indexed="47"/>
        <bgColor indexed="64"/>
      </patternFill>
    </fill>
    <fill>
      <patternFill patternType="solid">
        <fgColor indexed="45"/>
        <bgColor indexed="64"/>
      </patternFill>
    </fill>
    <fill>
      <patternFill patternType="solid">
        <fgColor indexed="51"/>
        <bgColor indexed="64"/>
      </patternFill>
    </fill>
    <fill>
      <patternFill patternType="solid">
        <fgColor indexed="42"/>
        <bgColor indexed="64"/>
      </patternFill>
    </fill>
    <fill>
      <patternFill patternType="solid">
        <fgColor indexed="46"/>
        <bgColor indexed="64"/>
      </patternFill>
    </fill>
    <fill>
      <patternFill patternType="solid">
        <fgColor indexed="43"/>
        <bgColor indexed="64"/>
      </patternFill>
    </fill>
    <fill>
      <patternFill patternType="solid">
        <fgColor indexed="8"/>
        <bgColor indexed="64"/>
      </patternFill>
    </fill>
  </fills>
  <borders count="32">
    <border>
      <left/>
      <right/>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bottom style="thin">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thin">
        <color indexed="64"/>
      </left>
      <right/>
      <top style="thin">
        <color indexed="64"/>
      </top>
      <bottom style="thin">
        <color indexed="64"/>
      </bottom>
      <diagonal/>
    </border>
    <border>
      <left/>
      <right style="medium">
        <color indexed="0"/>
      </right>
      <top/>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right/>
      <top/>
      <bottom style="double">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51">
    <xf numFmtId="0" fontId="0" fillId="0" borderId="0"/>
    <xf numFmtId="166" fontId="12" fillId="0" borderId="0" applyFont="0" applyFill="0" applyBorder="0" applyAlignment="0" applyProtection="0"/>
    <xf numFmtId="170" fontId="80" fillId="0" borderId="1" applyFont="0" applyBorder="0"/>
    <xf numFmtId="174" fontId="12" fillId="0" borderId="0" applyFont="0" applyFill="0" applyBorder="0" applyAlignment="0" applyProtection="0"/>
    <xf numFmtId="0" fontId="13" fillId="0" borderId="0" applyFont="0" applyFill="0" applyBorder="0" applyAlignment="0" applyProtection="0"/>
    <xf numFmtId="175" fontId="12" fillId="0" borderId="0" applyFont="0" applyFill="0" applyBorder="0" applyAlignment="0" applyProtection="0"/>
    <xf numFmtId="0" fontId="21" fillId="0" borderId="0" applyNumberFormat="0" applyFill="0" applyBorder="0" applyAlignment="0" applyProtection="0"/>
    <xf numFmtId="40" fontId="13" fillId="0" borderId="0" applyFont="0" applyFill="0" applyBorder="0" applyAlignment="0" applyProtection="0"/>
    <xf numFmtId="38" fontId="13"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166" fontId="14" fillId="0" borderId="0" applyFont="0" applyFill="0" applyBorder="0" applyAlignment="0" applyProtection="0"/>
    <xf numFmtId="0" fontId="42"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82" fillId="0" borderId="0"/>
    <xf numFmtId="0" fontId="21" fillId="0" borderId="0" applyNumberFormat="0" applyFill="0" applyBorder="0" applyAlignment="0" applyProtection="0"/>
    <xf numFmtId="0" fontId="79" fillId="0" borderId="0" applyNumberFormat="0" applyFill="0" applyBorder="0" applyAlignment="0" applyProtection="0"/>
    <xf numFmtId="166" fontId="12" fillId="0" borderId="0" applyFont="0" applyFill="0" applyBorder="0" applyAlignment="0" applyProtection="0"/>
    <xf numFmtId="178" fontId="24" fillId="0" borderId="0" applyFont="0" applyFill="0" applyBorder="0" applyAlignment="0" applyProtection="0"/>
    <xf numFmtId="43" fontId="24" fillId="0" borderId="0" applyFont="0" applyFill="0" applyBorder="0" applyAlignment="0" applyProtection="0"/>
    <xf numFmtId="191" fontId="12" fillId="0" borderId="0" applyFont="0" applyFill="0" applyBorder="0" applyAlignment="0" applyProtection="0"/>
    <xf numFmtId="41" fontId="24" fillId="0" borderId="0" applyFont="0" applyFill="0" applyBorder="0" applyAlignment="0" applyProtection="0"/>
    <xf numFmtId="166" fontId="12" fillId="0" borderId="0" applyFont="0" applyFill="0" applyBorder="0" applyAlignment="0" applyProtection="0"/>
    <xf numFmtId="191" fontId="12" fillId="0" borderId="0" applyFont="0" applyFill="0" applyBorder="0" applyAlignment="0" applyProtection="0"/>
    <xf numFmtId="43" fontId="24" fillId="0" borderId="0" applyFont="0" applyFill="0" applyBorder="0" applyAlignment="0" applyProtection="0"/>
    <xf numFmtId="190" fontId="12"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190" fontId="12" fillId="0" borderId="0" applyFont="0" applyFill="0" applyBorder="0" applyAlignment="0" applyProtection="0"/>
    <xf numFmtId="191" fontId="12" fillId="0" borderId="0" applyFont="0" applyFill="0" applyBorder="0" applyAlignment="0" applyProtection="0"/>
    <xf numFmtId="41" fontId="24" fillId="0" borderId="0" applyFont="0" applyFill="0" applyBorder="0" applyAlignment="0" applyProtection="0"/>
    <xf numFmtId="178" fontId="24" fillId="0" borderId="0" applyFont="0" applyFill="0" applyBorder="0" applyAlignment="0" applyProtection="0"/>
    <xf numFmtId="0" fontId="79" fillId="0" borderId="0" applyNumberFormat="0" applyFill="0" applyBorder="0" applyAlignment="0" applyProtection="0"/>
    <xf numFmtId="41" fontId="24" fillId="0" borderId="0" applyFont="0" applyFill="0" applyBorder="0" applyAlignment="0" applyProtection="0"/>
    <xf numFmtId="190" fontId="12" fillId="0" borderId="0" applyFont="0" applyFill="0" applyBorder="0" applyAlignment="0" applyProtection="0"/>
    <xf numFmtId="191" fontId="12" fillId="0" borderId="0" applyFont="0" applyFill="0" applyBorder="0" applyAlignment="0" applyProtection="0"/>
    <xf numFmtId="178" fontId="24" fillId="0" borderId="0" applyFont="0" applyFill="0" applyBorder="0" applyAlignment="0" applyProtection="0"/>
    <xf numFmtId="43" fontId="24" fillId="0" borderId="0" applyFont="0" applyFill="0" applyBorder="0" applyAlignment="0" applyProtection="0"/>
    <xf numFmtId="183" fontId="14" fillId="0" borderId="0"/>
    <xf numFmtId="0" fontId="21" fillId="0" borderId="0"/>
    <xf numFmtId="0" fontId="83" fillId="0" borderId="0"/>
    <xf numFmtId="0" fontId="15" fillId="2" borderId="0"/>
    <xf numFmtId="0" fontId="84" fillId="0" borderId="0"/>
    <xf numFmtId="9" fontId="43" fillId="0" borderId="0" applyBorder="0" applyAlignment="0" applyProtection="0"/>
    <xf numFmtId="0" fontId="16" fillId="2" borderId="0"/>
    <xf numFmtId="0" fontId="20" fillId="0" borderId="0"/>
    <xf numFmtId="0" fontId="17" fillId="2" borderId="0"/>
    <xf numFmtId="181" fontId="10" fillId="0" borderId="0" applyFont="0" applyFill="0" applyBorder="0" applyAlignment="0" applyProtection="0"/>
    <xf numFmtId="182" fontId="10" fillId="0" borderId="0" applyFont="0" applyFill="0" applyBorder="0" applyAlignment="0" applyProtection="0"/>
    <xf numFmtId="0" fontId="18" fillId="0" borderId="0">
      <alignment wrapText="1"/>
    </xf>
    <xf numFmtId="190" fontId="12" fillId="0" borderId="0" applyFont="0" applyFill="0" applyBorder="0" applyAlignment="0" applyProtection="0"/>
    <xf numFmtId="198" fontId="1" fillId="0" borderId="0" applyFont="0" applyFill="0" applyBorder="0" applyAlignment="0" applyProtection="0"/>
    <xf numFmtId="0" fontId="19" fillId="0" borderId="0" applyFont="0" applyFill="0" applyBorder="0" applyAlignment="0" applyProtection="0"/>
    <xf numFmtId="189" fontId="20" fillId="0" borderId="0" applyFont="0" applyFill="0" applyBorder="0" applyAlignment="0" applyProtection="0"/>
    <xf numFmtId="199" fontId="1" fillId="0" borderId="0" applyFont="0" applyFill="0" applyBorder="0" applyAlignment="0" applyProtection="0"/>
    <xf numFmtId="0" fontId="19" fillId="0" borderId="0" applyFont="0" applyFill="0" applyBorder="0" applyAlignment="0" applyProtection="0"/>
    <xf numFmtId="199" fontId="1" fillId="0" borderId="0" applyFont="0" applyFill="0" applyBorder="0" applyAlignment="0" applyProtection="0"/>
    <xf numFmtId="200" fontId="44" fillId="0" borderId="0" applyFont="0" applyFill="0" applyBorder="0" applyAlignment="0" applyProtection="0"/>
    <xf numFmtId="0" fontId="19"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0" fontId="19" fillId="0" borderId="0" applyFont="0" applyFill="0" applyBorder="0" applyAlignment="0" applyProtection="0"/>
    <xf numFmtId="201" fontId="44" fillId="0" borderId="0" applyFont="0" applyFill="0" applyBorder="0" applyAlignment="0" applyProtection="0"/>
    <xf numFmtId="178" fontId="24" fillId="0" borderId="0" applyFont="0" applyFill="0" applyBorder="0" applyAlignment="0" applyProtection="0"/>
    <xf numFmtId="0" fontId="21" fillId="0" borderId="0" applyFont="0" applyFill="0" applyBorder="0" applyAlignment="0" applyProtection="0">
      <alignment horizontal="right"/>
    </xf>
    <xf numFmtId="0" fontId="19" fillId="0" borderId="0"/>
    <xf numFmtId="0" fontId="45" fillId="0" borderId="0"/>
    <xf numFmtId="0" fontId="19" fillId="0" borderId="0"/>
    <xf numFmtId="0" fontId="85" fillId="0" borderId="0"/>
    <xf numFmtId="0" fontId="23" fillId="0" borderId="0"/>
    <xf numFmtId="173" fontId="1" fillId="0" borderId="0" applyFill="0" applyBorder="0" applyAlignment="0"/>
    <xf numFmtId="210" fontId="86" fillId="0" borderId="0" applyFill="0" applyBorder="0" applyAlignment="0"/>
    <xf numFmtId="172" fontId="86" fillId="0" borderId="0" applyFill="0" applyBorder="0" applyAlignment="0"/>
    <xf numFmtId="211" fontId="86" fillId="0" borderId="0" applyFill="0" applyBorder="0" applyAlignment="0"/>
    <xf numFmtId="212" fontId="1" fillId="0" borderId="0" applyFill="0" applyBorder="0" applyAlignment="0"/>
    <xf numFmtId="179" fontId="86" fillId="0" borderId="0" applyFill="0" applyBorder="0" applyAlignment="0"/>
    <xf numFmtId="213" fontId="86" fillId="0" borderId="0" applyFill="0" applyBorder="0" applyAlignment="0"/>
    <xf numFmtId="210" fontId="86" fillId="0" borderId="0" applyFill="0" applyBorder="0" applyAlignment="0"/>
    <xf numFmtId="0" fontId="46" fillId="0" borderId="0"/>
    <xf numFmtId="197" fontId="12" fillId="0" borderId="0" applyFont="0" applyFill="0" applyBorder="0" applyAlignment="0" applyProtection="0"/>
    <xf numFmtId="1" fontId="47" fillId="0" borderId="2" applyBorder="0"/>
    <xf numFmtId="169" fontId="1" fillId="0" borderId="0" applyFont="0" applyFill="0" applyBorder="0" applyAlignment="0" applyProtection="0"/>
    <xf numFmtId="179" fontId="86" fillId="0" borderId="0" applyFont="0" applyFill="0" applyBorder="0" applyAlignment="0" applyProtection="0"/>
    <xf numFmtId="204" fontId="45" fillId="0" borderId="0"/>
    <xf numFmtId="3" fontId="21" fillId="0" borderId="0" applyFont="0" applyFill="0" applyBorder="0" applyAlignment="0" applyProtection="0"/>
    <xf numFmtId="210" fontId="86" fillId="0" borderId="0" applyFont="0" applyFill="0" applyBorder="0" applyAlignment="0" applyProtection="0"/>
    <xf numFmtId="180" fontId="12" fillId="0" borderId="0" applyFont="0" applyFill="0" applyBorder="0" applyAlignment="0" applyProtection="0"/>
    <xf numFmtId="202" fontId="1" fillId="0" borderId="0"/>
    <xf numFmtId="0" fontId="21" fillId="0" borderId="0" applyFont="0" applyFill="0" applyBorder="0" applyAlignment="0" applyProtection="0"/>
    <xf numFmtId="14" fontId="87" fillId="0" borderId="0" applyFill="0" applyBorder="0" applyAlignment="0"/>
    <xf numFmtId="0" fontId="30" fillId="0" borderId="0" applyProtection="0"/>
    <xf numFmtId="215" fontId="21" fillId="0" borderId="3">
      <alignment vertical="center"/>
    </xf>
    <xf numFmtId="217" fontId="21" fillId="0" borderId="0" applyFont="0" applyFill="0" applyBorder="0" applyAlignment="0" applyProtection="0"/>
    <xf numFmtId="208" fontId="21" fillId="0" borderId="0" applyFont="0" applyFill="0" applyBorder="0" applyAlignment="0" applyProtection="0"/>
    <xf numFmtId="203" fontId="1" fillId="0" borderId="0"/>
    <xf numFmtId="179" fontId="86" fillId="0" borderId="0" applyFill="0" applyBorder="0" applyAlignment="0"/>
    <xf numFmtId="210" fontId="86" fillId="0" borderId="0" applyFill="0" applyBorder="0" applyAlignment="0"/>
    <xf numFmtId="179" fontId="86" fillId="0" borderId="0" applyFill="0" applyBorder="0" applyAlignment="0"/>
    <xf numFmtId="213" fontId="86" fillId="0" borderId="0" applyFill="0" applyBorder="0" applyAlignment="0"/>
    <xf numFmtId="210" fontId="86" fillId="0" borderId="0" applyFill="0" applyBorder="0" applyAlignment="0"/>
    <xf numFmtId="214" fontId="21" fillId="0" borderId="0" applyFont="0" applyFill="0" applyBorder="0" applyAlignment="0" applyProtection="0"/>
    <xf numFmtId="0" fontId="88" fillId="0" borderId="0" applyProtection="0"/>
    <xf numFmtId="0" fontId="89" fillId="0" borderId="0" applyProtection="0"/>
    <xf numFmtId="0" fontId="90" fillId="0" borderId="0" applyProtection="0"/>
    <xf numFmtId="0" fontId="91" fillId="0" borderId="0" applyProtection="0"/>
    <xf numFmtId="0" fontId="92" fillId="0" borderId="0" applyNumberFormat="0" applyFont="0" applyFill="0" applyBorder="0" applyAlignment="0" applyProtection="0"/>
    <xf numFmtId="0" fontId="93" fillId="0" borderId="0" applyProtection="0"/>
    <xf numFmtId="0" fontId="94" fillId="0" borderId="0" applyProtection="0"/>
    <xf numFmtId="2" fontId="21" fillId="0" borderId="0" applyFont="0" applyFill="0" applyBorder="0" applyAlignment="0" applyProtection="0"/>
    <xf numFmtId="38" fontId="25" fillId="2" borderId="0" applyNumberFormat="0" applyBorder="0" applyAlignment="0" applyProtection="0"/>
    <xf numFmtId="0" fontId="95" fillId="0" borderId="0" applyNumberFormat="0" applyFont="0" applyBorder="0" applyAlignment="0">
      <alignment horizontal="left" vertical="center"/>
    </xf>
    <xf numFmtId="184" fontId="26" fillId="0" borderId="0" applyNumberFormat="0" applyFill="0" applyBorder="0" applyProtection="0">
      <alignment horizontal="right"/>
    </xf>
    <xf numFmtId="0" fontId="27" fillId="0" borderId="4" applyNumberFormat="0" applyAlignment="0" applyProtection="0">
      <alignment horizontal="left" vertical="center"/>
    </xf>
    <xf numFmtId="0" fontId="27" fillId="0" borderId="5">
      <alignment horizontal="left" vertical="center"/>
    </xf>
    <xf numFmtId="0" fontId="28" fillId="0" borderId="0" applyNumberFormat="0" applyFill="0" applyBorder="0" applyAlignment="0" applyProtection="0"/>
    <xf numFmtId="0" fontId="27" fillId="0" borderId="0" applyNumberFormat="0" applyFill="0" applyBorder="0" applyAlignment="0" applyProtection="0"/>
    <xf numFmtId="192" fontId="24" fillId="0" borderId="0">
      <protection locked="0"/>
    </xf>
    <xf numFmtId="192" fontId="24" fillId="0" borderId="0">
      <protection locked="0"/>
    </xf>
    <xf numFmtId="164" fontId="96" fillId="3" borderId="6" applyNumberFormat="0" applyAlignment="0">
      <alignment horizontal="left" vertical="top"/>
    </xf>
    <xf numFmtId="49" fontId="97" fillId="0" borderId="6">
      <alignment vertical="center"/>
    </xf>
    <xf numFmtId="0" fontId="48" fillId="0" borderId="0"/>
    <xf numFmtId="10" fontId="25" fillId="4" borderId="6" applyNumberFormat="0" applyBorder="0" applyAlignment="0" applyProtection="0"/>
    <xf numFmtId="0" fontId="29" fillId="0" borderId="0"/>
    <xf numFmtId="0" fontId="29" fillId="0" borderId="0"/>
    <xf numFmtId="179" fontId="86" fillId="0" borderId="0" applyFill="0" applyBorder="0" applyAlignment="0"/>
    <xf numFmtId="210" fontId="86" fillId="0" borderId="0" applyFill="0" applyBorder="0" applyAlignment="0"/>
    <xf numFmtId="179" fontId="86" fillId="0" borderId="0" applyFill="0" applyBorder="0" applyAlignment="0"/>
    <xf numFmtId="213" fontId="86" fillId="0" borderId="0" applyFill="0" applyBorder="0" applyAlignment="0"/>
    <xf numFmtId="210" fontId="86" fillId="0" borderId="0" applyFill="0" applyBorder="0" applyAlignment="0"/>
    <xf numFmtId="38" fontId="29" fillId="0" borderId="0" applyFont="0" applyFill="0" applyBorder="0" applyAlignment="0" applyProtection="0"/>
    <xf numFmtId="40" fontId="29" fillId="0" borderId="0" applyFont="0" applyFill="0" applyBorder="0" applyAlignment="0" applyProtection="0"/>
    <xf numFmtId="0" fontId="49" fillId="0" borderId="7"/>
    <xf numFmtId="171" fontId="1" fillId="0" borderId="8"/>
    <xf numFmtId="176" fontId="29" fillId="0" borderId="0" applyFont="0" applyFill="0" applyBorder="0" applyAlignment="0" applyProtection="0"/>
    <xf numFmtId="177" fontId="29" fillId="0" borderId="0" applyFont="0" applyFill="0" applyBorder="0" applyAlignment="0" applyProtection="0"/>
    <xf numFmtId="0" fontId="30" fillId="0" borderId="0" applyNumberFormat="0" applyFont="0" applyFill="0" applyAlignment="0"/>
    <xf numFmtId="0" fontId="45" fillId="0" borderId="0"/>
    <xf numFmtId="37" fontId="50" fillId="0" borderId="0"/>
    <xf numFmtId="0" fontId="51" fillId="0" borderId="6" applyNumberFormat="0" applyFont="0" applyFill="0" applyBorder="0" applyAlignment="0">
      <alignment horizontal="center"/>
    </xf>
    <xf numFmtId="186" fontId="10" fillId="0" borderId="0"/>
    <xf numFmtId="0" fontId="38" fillId="0" borderId="0"/>
    <xf numFmtId="0" fontId="12" fillId="0" borderId="0"/>
    <xf numFmtId="0" fontId="12" fillId="0" borderId="0"/>
    <xf numFmtId="0" fontId="31" fillId="0" borderId="0"/>
    <xf numFmtId="0" fontId="26" fillId="0" borderId="0" applyNumberFormat="0" applyFill="0" applyBorder="0" applyAlignment="0" applyProtection="0"/>
    <xf numFmtId="0" fontId="21" fillId="0" borderId="0" applyFont="0" applyFill="0" applyBorder="0" applyAlignment="0" applyProtection="0"/>
    <xf numFmtId="0" fontId="9" fillId="0" borderId="0"/>
    <xf numFmtId="0" fontId="98" fillId="5" borderId="0"/>
    <xf numFmtId="185" fontId="21" fillId="0" borderId="0" applyFont="0" applyFill="0" applyBorder="0" applyAlignment="0" applyProtection="0"/>
    <xf numFmtId="212" fontId="1" fillId="0" borderId="0" applyFont="0" applyFill="0" applyBorder="0" applyAlignment="0" applyProtection="0"/>
    <xf numFmtId="206" fontId="1" fillId="0" borderId="0" applyFont="0" applyFill="0" applyBorder="0" applyAlignment="0" applyProtection="0"/>
    <xf numFmtId="10" fontId="21" fillId="0" borderId="0" applyFont="0" applyFill="0" applyBorder="0" applyAlignment="0" applyProtection="0"/>
    <xf numFmtId="9" fontId="29" fillId="0" borderId="9" applyNumberFormat="0" applyBorder="0"/>
    <xf numFmtId="190" fontId="12" fillId="0" borderId="0" applyFont="0" applyFill="0" applyBorder="0" applyAlignment="0" applyProtection="0"/>
    <xf numFmtId="179" fontId="86" fillId="0" borderId="0" applyFill="0" applyBorder="0" applyAlignment="0"/>
    <xf numFmtId="210" fontId="86" fillId="0" borderId="0" applyFill="0" applyBorder="0" applyAlignment="0"/>
    <xf numFmtId="179" fontId="86" fillId="0" borderId="0" applyFill="0" applyBorder="0" applyAlignment="0"/>
    <xf numFmtId="213" fontId="86" fillId="0" borderId="0" applyFill="0" applyBorder="0" applyAlignment="0"/>
    <xf numFmtId="210" fontId="86" fillId="0" borderId="0" applyFill="0" applyBorder="0" applyAlignment="0"/>
    <xf numFmtId="0" fontId="22" fillId="0" borderId="0"/>
    <xf numFmtId="0" fontId="29" fillId="0" borderId="0" applyNumberFormat="0" applyFont="0" applyFill="0" applyBorder="0" applyAlignment="0" applyProtection="0">
      <alignment horizontal="left"/>
    </xf>
    <xf numFmtId="15" fontId="29" fillId="0" borderId="0" applyFont="0" applyFill="0" applyBorder="0" applyAlignment="0" applyProtection="0"/>
    <xf numFmtId="4" fontId="29" fillId="0" borderId="0" applyFont="0" applyFill="0" applyBorder="0" applyAlignment="0" applyProtection="0"/>
    <xf numFmtId="0" fontId="32" fillId="0" borderId="7">
      <alignment horizontal="center"/>
    </xf>
    <xf numFmtId="3" fontId="29" fillId="0" borderId="0" applyFont="0" applyFill="0" applyBorder="0" applyAlignment="0" applyProtection="0"/>
    <xf numFmtId="0" fontId="29" fillId="6" borderId="0" applyNumberFormat="0" applyFont="0" applyBorder="0" applyAlignment="0" applyProtection="0"/>
    <xf numFmtId="0" fontId="21" fillId="7" borderId="0"/>
    <xf numFmtId="0" fontId="49" fillId="0" borderId="0"/>
    <xf numFmtId="166" fontId="12" fillId="0" borderId="0" applyFont="0" applyFill="0" applyBorder="0" applyAlignment="0" applyProtection="0"/>
    <xf numFmtId="195" fontId="52" fillId="0" borderId="10">
      <alignment horizontal="right" vertical="center"/>
    </xf>
    <xf numFmtId="207" fontId="31" fillId="0" borderId="10">
      <alignment horizontal="right" vertical="center"/>
    </xf>
    <xf numFmtId="207" fontId="31" fillId="0" borderId="10">
      <alignment horizontal="right" vertical="center"/>
    </xf>
    <xf numFmtId="205" fontId="53" fillId="0" borderId="10">
      <alignment horizontal="right" vertical="center"/>
    </xf>
    <xf numFmtId="207" fontId="31" fillId="0" borderId="10">
      <alignment horizontal="right" vertical="center"/>
    </xf>
    <xf numFmtId="195" fontId="99" fillId="0" borderId="10">
      <alignment horizontal="right" vertical="center"/>
    </xf>
    <xf numFmtId="195" fontId="99" fillId="0" borderId="10">
      <alignment horizontal="right" vertical="center"/>
    </xf>
    <xf numFmtId="195" fontId="99" fillId="0" borderId="10">
      <alignment horizontal="right" vertical="center"/>
    </xf>
    <xf numFmtId="207" fontId="31" fillId="0" borderId="10">
      <alignment horizontal="right" vertical="center"/>
    </xf>
    <xf numFmtId="207" fontId="31" fillId="0" borderId="10">
      <alignment horizontal="right" vertical="center"/>
    </xf>
    <xf numFmtId="195" fontId="99" fillId="0" borderId="10">
      <alignment horizontal="right" vertical="center"/>
    </xf>
    <xf numFmtId="195" fontId="99" fillId="0" borderId="10">
      <alignment horizontal="right" vertical="center"/>
    </xf>
    <xf numFmtId="195" fontId="99" fillId="0" borderId="10">
      <alignment horizontal="right" vertical="center"/>
    </xf>
    <xf numFmtId="195" fontId="99" fillId="0" borderId="10">
      <alignment horizontal="right" vertical="center"/>
    </xf>
    <xf numFmtId="207" fontId="31" fillId="0" borderId="10">
      <alignment horizontal="right" vertical="center"/>
    </xf>
    <xf numFmtId="195" fontId="99" fillId="0" borderId="10">
      <alignment horizontal="right" vertical="center"/>
    </xf>
    <xf numFmtId="207" fontId="31" fillId="0" borderId="10">
      <alignment horizontal="right" vertical="center"/>
    </xf>
    <xf numFmtId="195" fontId="99" fillId="0" borderId="10">
      <alignment horizontal="right" vertical="center"/>
    </xf>
    <xf numFmtId="207" fontId="31" fillId="0" borderId="10">
      <alignment horizontal="right" vertical="center"/>
    </xf>
    <xf numFmtId="207" fontId="31" fillId="0" borderId="10">
      <alignment horizontal="right" vertical="center"/>
    </xf>
    <xf numFmtId="195" fontId="99" fillId="0" borderId="10">
      <alignment horizontal="right" vertical="center"/>
    </xf>
    <xf numFmtId="49" fontId="87" fillId="0" borderId="0" applyFill="0" applyBorder="0" applyAlignment="0"/>
    <xf numFmtId="209" fontId="1" fillId="0" borderId="0" applyFill="0" applyBorder="0" applyAlignment="0"/>
    <xf numFmtId="193" fontId="1" fillId="0" borderId="0" applyFill="0" applyBorder="0" applyAlignment="0"/>
    <xf numFmtId="196" fontId="52" fillId="0" borderId="10">
      <alignment horizontal="center"/>
    </xf>
    <xf numFmtId="178" fontId="24" fillId="0" borderId="0" applyFont="0" applyFill="0" applyBorder="0" applyAlignment="0" applyProtection="0"/>
    <xf numFmtId="0" fontId="100" fillId="0" borderId="11"/>
    <xf numFmtId="0" fontId="101" fillId="0" borderId="11"/>
    <xf numFmtId="0" fontId="26" fillId="0" borderId="0" applyNumberFormat="0" applyFill="0" applyBorder="0" applyAlignment="0" applyProtection="0"/>
    <xf numFmtId="0" fontId="21" fillId="0" borderId="12" applyNumberFormat="0" applyFont="0" applyFill="0" applyAlignment="0" applyProtection="0"/>
    <xf numFmtId="193" fontId="52" fillId="0" borderId="0"/>
    <xf numFmtId="194" fontId="52" fillId="0" borderId="6"/>
    <xf numFmtId="0" fontId="102" fillId="0" borderId="0"/>
    <xf numFmtId="0" fontId="102" fillId="0" borderId="0"/>
    <xf numFmtId="164" fontId="103" fillId="8" borderId="13">
      <alignment vertical="top"/>
    </xf>
    <xf numFmtId="0" fontId="104" fillId="9" borderId="6">
      <alignment horizontal="left" vertical="center"/>
    </xf>
    <xf numFmtId="165" fontId="105" fillId="10" borderId="13"/>
    <xf numFmtId="164" fontId="96" fillId="0" borderId="13">
      <alignment horizontal="left" vertical="top"/>
    </xf>
    <xf numFmtId="0" fontId="106" fillId="11" borderId="0">
      <alignment horizontal="left" vertical="center"/>
    </xf>
    <xf numFmtId="164" fontId="79" fillId="0" borderId="14">
      <alignment horizontal="left" vertical="top"/>
    </xf>
    <xf numFmtId="0" fontId="107" fillId="0" borderId="14">
      <alignment horizontal="left" vertical="center"/>
    </xf>
    <xf numFmtId="216" fontId="21" fillId="0" borderId="0" applyFont="0" applyFill="0" applyBorder="0" applyAlignment="0" applyProtection="0"/>
    <xf numFmtId="218" fontId="21" fillId="0" borderId="0" applyFont="0" applyFill="0" applyBorder="0" applyAlignment="0" applyProtection="0"/>
    <xf numFmtId="0" fontId="33" fillId="0" borderId="0" applyNumberFormat="0" applyFill="0" applyBorder="0" applyAlignment="0" applyProtection="0"/>
    <xf numFmtId="166" fontId="108" fillId="0" borderId="0" applyFont="0" applyFill="0" applyBorder="0" applyAlignment="0" applyProtection="0"/>
    <xf numFmtId="168" fontId="108" fillId="0" borderId="0" applyFont="0" applyFill="0" applyBorder="0" applyAlignment="0" applyProtection="0"/>
    <xf numFmtId="0" fontId="108" fillId="0" borderId="0"/>
    <xf numFmtId="40" fontId="34" fillId="0" borderId="0" applyFont="0" applyFill="0" applyBorder="0" applyAlignment="0" applyProtection="0"/>
    <xf numFmtId="38"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9" fontId="35" fillId="0" borderId="0" applyFont="0" applyFill="0" applyBorder="0" applyAlignment="0" applyProtection="0"/>
    <xf numFmtId="0" fontId="36" fillId="0" borderId="0"/>
    <xf numFmtId="0" fontId="30" fillId="0" borderId="0"/>
    <xf numFmtId="41" fontId="37" fillId="0" borderId="0" applyFont="0" applyFill="0" applyBorder="0" applyAlignment="0" applyProtection="0"/>
    <xf numFmtId="43" fontId="37" fillId="0" borderId="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35" fillId="0" borderId="0" applyFont="0" applyFill="0" applyBorder="0" applyAlignment="0" applyProtection="0"/>
    <xf numFmtId="0" fontId="35" fillId="0" borderId="0" applyFont="0" applyFill="0" applyBorder="0" applyAlignment="0" applyProtection="0"/>
    <xf numFmtId="188" fontId="38" fillId="0" borderId="0" applyFont="0" applyFill="0" applyBorder="0" applyAlignment="0" applyProtection="0"/>
    <xf numFmtId="187" fontId="38" fillId="0" borderId="0" applyFont="0" applyFill="0" applyBorder="0" applyAlignment="0" applyProtection="0"/>
    <xf numFmtId="0" fontId="39" fillId="0" borderId="0"/>
    <xf numFmtId="201" fontId="110" fillId="0" borderId="0" applyFont="0" applyFill="0" applyBorder="0" applyAlignment="0" applyProtection="0"/>
    <xf numFmtId="200" fontId="110" fillId="0" borderId="0" applyFont="0" applyFill="0" applyBorder="0" applyAlignment="0" applyProtection="0"/>
    <xf numFmtId="0" fontId="40" fillId="0" borderId="0"/>
    <xf numFmtId="178" fontId="37" fillId="0" borderId="0" applyFont="0" applyFill="0" applyBorder="0" applyAlignment="0" applyProtection="0"/>
    <xf numFmtId="165" fontId="14" fillId="0" borderId="0" applyFont="0" applyFill="0" applyBorder="0" applyAlignment="0" applyProtection="0"/>
    <xf numFmtId="179" fontId="37" fillId="0" borderId="0" applyFont="0" applyFill="0" applyBorder="0" applyAlignment="0" applyProtection="0"/>
    <xf numFmtId="168" fontId="110" fillId="0" borderId="0" applyFont="0" applyFill="0" applyBorder="0" applyAlignment="0" applyProtection="0"/>
    <xf numFmtId="166" fontId="110"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0" fillId="0" borderId="0">
      <alignment vertical="center"/>
    </xf>
  </cellStyleXfs>
  <cellXfs count="379">
    <xf numFmtId="0" fontId="0" fillId="0" borderId="0" xfId="0"/>
    <xf numFmtId="0" fontId="3" fillId="0" borderId="0" xfId="0" applyFont="1"/>
    <xf numFmtId="0" fontId="4" fillId="0" borderId="0" xfId="0" applyFont="1"/>
    <xf numFmtId="170" fontId="3" fillId="0" borderId="0" xfId="83" applyNumberFormat="1" applyFont="1"/>
    <xf numFmtId="170" fontId="4" fillId="0" borderId="0" xfId="83" applyNumberFormat="1" applyFont="1"/>
    <xf numFmtId="0" fontId="3" fillId="0" borderId="0" xfId="0" applyFont="1" applyAlignment="1">
      <alignment horizontal="left"/>
    </xf>
    <xf numFmtId="0" fontId="9" fillId="0" borderId="0" xfId="0" applyFont="1"/>
    <xf numFmtId="0" fontId="3" fillId="0" borderId="0" xfId="0" applyFont="1" applyAlignment="1">
      <alignment horizontal="center"/>
    </xf>
    <xf numFmtId="170" fontId="3" fillId="0" borderId="0" xfId="83" applyNumberFormat="1" applyFont="1" applyBorder="1"/>
    <xf numFmtId="170" fontId="4" fillId="0" borderId="0" xfId="83" applyNumberFormat="1" applyFont="1" applyFill="1" applyBorder="1" applyAlignment="1">
      <alignment horizontal="center"/>
    </xf>
    <xf numFmtId="170" fontId="4" fillId="0" borderId="0" xfId="83" applyNumberFormat="1" applyFont="1" applyBorder="1" applyAlignment="1">
      <alignment horizontal="center"/>
    </xf>
    <xf numFmtId="0" fontId="4" fillId="0" borderId="0" xfId="0" applyFont="1" applyAlignment="1">
      <alignment horizontal="left"/>
    </xf>
    <xf numFmtId="170" fontId="3" fillId="0" borderId="0" xfId="83" applyNumberFormat="1" applyFont="1" applyFill="1"/>
    <xf numFmtId="170" fontId="4" fillId="0" borderId="0" xfId="83" applyNumberFormat="1" applyFont="1" applyBorder="1"/>
    <xf numFmtId="0" fontId="4" fillId="0" borderId="0" xfId="0" applyFont="1" applyAlignment="1">
      <alignment horizontal="center"/>
    </xf>
    <xf numFmtId="0" fontId="10" fillId="0" borderId="0" xfId="0" applyFont="1"/>
    <xf numFmtId="0" fontId="5" fillId="0" borderId="0" xfId="0" applyFont="1"/>
    <xf numFmtId="0" fontId="3" fillId="0" borderId="0" xfId="0" applyFont="1" applyAlignment="1">
      <alignment horizontal="centerContinuous"/>
    </xf>
    <xf numFmtId="0" fontId="4" fillId="0" borderId="0" xfId="0" applyFont="1" applyAlignment="1">
      <alignment horizontal="center" vertical="center"/>
    </xf>
    <xf numFmtId="0" fontId="3" fillId="0" borderId="0" xfId="0" quotePrefix="1" applyFont="1" applyAlignment="1">
      <alignment horizontal="center"/>
    </xf>
    <xf numFmtId="0" fontId="3" fillId="0" borderId="0" xfId="0" applyFont="1" applyAlignment="1">
      <alignment horizontal="center" vertical="top" wrapText="1"/>
    </xf>
    <xf numFmtId="0" fontId="6" fillId="0" borderId="0" xfId="0" applyFont="1" applyAlignment="1">
      <alignment horizontal="right"/>
    </xf>
    <xf numFmtId="0" fontId="5" fillId="0" borderId="0" xfId="0" applyFont="1" applyAlignment="1">
      <alignment horizontal="center"/>
    </xf>
    <xf numFmtId="170" fontId="5" fillId="0" borderId="0" xfId="83" applyNumberFormat="1" applyFont="1" applyBorder="1"/>
    <xf numFmtId="0" fontId="21" fillId="0" borderId="0" xfId="13"/>
    <xf numFmtId="0" fontId="0" fillId="0" borderId="0" xfId="0" applyProtection="1">
      <protection locked="0"/>
    </xf>
    <xf numFmtId="0" fontId="4" fillId="0" borderId="0" xfId="0" applyFont="1" applyAlignment="1">
      <alignment horizontal="right"/>
    </xf>
    <xf numFmtId="0" fontId="3" fillId="0" borderId="0" xfId="0" applyFont="1" applyAlignment="1">
      <alignment horizontal="right"/>
    </xf>
    <xf numFmtId="0" fontId="4" fillId="0" borderId="0" xfId="0" applyFont="1" applyAlignment="1">
      <alignment vertical="center"/>
    </xf>
    <xf numFmtId="170" fontId="3" fillId="0" borderId="0" xfId="0" applyNumberFormat="1" applyFont="1"/>
    <xf numFmtId="0" fontId="3" fillId="0" borderId="0" xfId="0" applyFont="1" applyAlignment="1">
      <alignment vertical="center"/>
    </xf>
    <xf numFmtId="170" fontId="4" fillId="0" borderId="15" xfId="83" applyNumberFormat="1" applyFont="1" applyBorder="1"/>
    <xf numFmtId="167" fontId="3" fillId="0" borderId="0" xfId="0" applyNumberFormat="1" applyFont="1"/>
    <xf numFmtId="0" fontId="4" fillId="0" borderId="0" xfId="144" applyFont="1" applyAlignment="1">
      <alignment horizontal="left"/>
    </xf>
    <xf numFmtId="170" fontId="4" fillId="0" borderId="0" xfId="0" applyNumberFormat="1" applyFont="1"/>
    <xf numFmtId="167" fontId="4" fillId="0" borderId="0" xfId="0" applyNumberFormat="1" applyFont="1"/>
    <xf numFmtId="0" fontId="3" fillId="0" borderId="0" xfId="0" quotePrefix="1" applyFont="1"/>
    <xf numFmtId="49" fontId="4" fillId="0" borderId="0" xfId="0" quotePrefix="1" applyNumberFormat="1" applyFont="1" applyAlignment="1">
      <alignment horizontal="right"/>
    </xf>
    <xf numFmtId="14" fontId="4" fillId="0" borderId="0" xfId="0" applyNumberFormat="1" applyFont="1" applyAlignment="1">
      <alignment horizontal="center"/>
    </xf>
    <xf numFmtId="49" fontId="4" fillId="0" borderId="0" xfId="0" applyNumberFormat="1" applyFont="1" applyAlignment="1">
      <alignment horizontal="left"/>
    </xf>
    <xf numFmtId="0" fontId="3" fillId="0" borderId="0" xfId="0" applyFont="1" applyAlignment="1">
      <alignment wrapText="1"/>
    </xf>
    <xf numFmtId="0" fontId="3" fillId="0" borderId="0" xfId="0" quotePrefix="1" applyFont="1" applyAlignment="1">
      <alignment horizontal="left" indent="2"/>
    </xf>
    <xf numFmtId="170" fontId="3" fillId="0" borderId="0" xfId="83" applyNumberFormat="1" applyFont="1" applyBorder="1" applyAlignment="1">
      <alignment horizontal="left" vertical="top" wrapText="1"/>
    </xf>
    <xf numFmtId="170" fontId="3" fillId="0" borderId="0" xfId="83" applyNumberFormat="1" applyFont="1" applyBorder="1" applyAlignment="1">
      <alignment horizontal="right" wrapText="1"/>
    </xf>
    <xf numFmtId="0" fontId="6" fillId="0" borderId="0" xfId="0" applyFont="1"/>
    <xf numFmtId="0" fontId="8" fillId="0" borderId="0" xfId="0" applyFont="1" applyAlignment="1">
      <alignment horizontal="left" vertical="top" wrapText="1"/>
    </xf>
    <xf numFmtId="0" fontId="10" fillId="0" borderId="0" xfId="0" applyFont="1" applyAlignment="1">
      <alignment horizontal="left" vertical="top" wrapText="1"/>
    </xf>
    <xf numFmtId="0" fontId="10" fillId="0" borderId="0" xfId="0" applyFont="1" applyAlignment="1">
      <alignment horizontal="center" vertical="top" wrapText="1"/>
    </xf>
    <xf numFmtId="0" fontId="8" fillId="0" borderId="16" xfId="0" applyFont="1" applyBorder="1" applyAlignment="1">
      <alignment horizontal="center" vertical="top" wrapText="1"/>
    </xf>
    <xf numFmtId="0" fontId="8" fillId="0" borderId="17" xfId="0" applyFont="1" applyBorder="1" applyAlignment="1">
      <alignment horizontal="center" vertical="top" wrapText="1"/>
    </xf>
    <xf numFmtId="0" fontId="54" fillId="0" borderId="0" xfId="0" applyFont="1" applyAlignment="1">
      <alignment horizontal="right" indent="15"/>
    </xf>
    <xf numFmtId="0" fontId="8" fillId="0" borderId="0" xfId="0" applyFont="1" applyAlignment="1">
      <alignment horizontal="justify"/>
    </xf>
    <xf numFmtId="0" fontId="59" fillId="0" borderId="0" xfId="0" applyFont="1" applyAlignment="1">
      <alignment horizontal="right"/>
    </xf>
    <xf numFmtId="0" fontId="8" fillId="0" borderId="18" xfId="0" applyFont="1" applyBorder="1" applyAlignment="1">
      <alignment horizontal="center" vertical="top" wrapText="1"/>
    </xf>
    <xf numFmtId="0" fontId="8" fillId="0" borderId="17" xfId="0" applyFont="1" applyBorder="1" applyAlignment="1">
      <alignment horizontal="justify" vertical="top" wrapText="1"/>
    </xf>
    <xf numFmtId="0" fontId="10" fillId="0" borderId="17" xfId="0" applyFont="1" applyBorder="1" applyAlignment="1">
      <alignment horizontal="center" vertical="top" wrapText="1"/>
    </xf>
    <xf numFmtId="0" fontId="56" fillId="0" borderId="17" xfId="0" applyFont="1" applyBorder="1" applyAlignment="1">
      <alignment horizontal="justify" vertical="top" wrapText="1"/>
    </xf>
    <xf numFmtId="0" fontId="10" fillId="0" borderId="17" xfId="0" applyFont="1" applyBorder="1" applyAlignment="1">
      <alignment horizontal="justify" vertical="top" wrapText="1"/>
    </xf>
    <xf numFmtId="0" fontId="56" fillId="0" borderId="17" xfId="0" applyFont="1" applyBorder="1" applyAlignment="1">
      <alignment horizontal="center" vertical="top" wrapText="1"/>
    </xf>
    <xf numFmtId="0" fontId="10" fillId="0" borderId="17" xfId="0" applyFont="1" applyBorder="1" applyAlignment="1">
      <alignment horizontal="center" vertical="top"/>
    </xf>
    <xf numFmtId="0" fontId="10" fillId="0" borderId="17" xfId="0" applyFont="1" applyBorder="1" applyAlignment="1">
      <alignment horizontal="justify" vertical="top"/>
    </xf>
    <xf numFmtId="0" fontId="56" fillId="0" borderId="17" xfId="0" applyFont="1" applyBorder="1" applyAlignment="1">
      <alignment horizontal="justify" vertical="top"/>
    </xf>
    <xf numFmtId="0" fontId="8" fillId="0" borderId="17" xfId="0" applyFont="1" applyBorder="1" applyAlignment="1">
      <alignment horizontal="center" vertical="top"/>
    </xf>
    <xf numFmtId="0" fontId="8" fillId="0" borderId="19" xfId="0" applyFont="1" applyBorder="1" applyAlignment="1">
      <alignment horizontal="justify" vertical="top" wrapText="1"/>
    </xf>
    <xf numFmtId="0" fontId="8" fillId="0" borderId="19" xfId="0" applyFont="1" applyBorder="1" applyAlignment="1">
      <alignment horizontal="center" vertical="top" wrapText="1"/>
    </xf>
    <xf numFmtId="0" fontId="10" fillId="0" borderId="19" xfId="0" applyFont="1" applyBorder="1" applyAlignment="1">
      <alignment horizontal="center" vertical="top" wrapText="1"/>
    </xf>
    <xf numFmtId="0" fontId="8" fillId="0" borderId="0" xfId="0" applyFont="1" applyAlignment="1">
      <alignment horizontal="left" indent="9"/>
    </xf>
    <xf numFmtId="0" fontId="9" fillId="0" borderId="20" xfId="0" applyFont="1" applyBorder="1"/>
    <xf numFmtId="0" fontId="3" fillId="0" borderId="0" xfId="0" applyFont="1" applyAlignment="1">
      <alignment horizontal="left" vertical="top" wrapText="1" indent="2"/>
    </xf>
    <xf numFmtId="170" fontId="9" fillId="0" borderId="0" xfId="83" applyNumberFormat="1" applyFont="1"/>
    <xf numFmtId="0" fontId="61" fillId="0" borderId="0" xfId="0" applyFont="1"/>
    <xf numFmtId="0" fontId="11" fillId="0" borderId="0" xfId="0" applyFont="1"/>
    <xf numFmtId="0" fontId="11" fillId="0" borderId="0" xfId="0" applyFont="1" applyAlignment="1">
      <alignment horizontal="right"/>
    </xf>
    <xf numFmtId="0" fontId="3" fillId="0" borderId="0" xfId="0" applyFont="1" applyAlignment="1">
      <alignment horizontal="justify"/>
    </xf>
    <xf numFmtId="0" fontId="62" fillId="0" borderId="0" xfId="0" applyFont="1" applyAlignment="1">
      <alignment vertical="center" wrapText="1"/>
    </xf>
    <xf numFmtId="0" fontId="3" fillId="0" borderId="0" xfId="0" applyFont="1" applyAlignment="1">
      <alignment horizontal="justify" vertical="top" wrapText="1"/>
    </xf>
    <xf numFmtId="0" fontId="3" fillId="0" borderId="0" xfId="0" applyFont="1" applyAlignment="1">
      <alignment horizontal="justify" vertical="top"/>
    </xf>
    <xf numFmtId="0" fontId="3" fillId="0" borderId="0" xfId="0" applyFont="1" applyAlignment="1">
      <alignment vertical="top"/>
    </xf>
    <xf numFmtId="0" fontId="9" fillId="0" borderId="0" xfId="0" applyFont="1" applyAlignment="1">
      <alignment vertical="top"/>
    </xf>
    <xf numFmtId="0" fontId="60" fillId="0" borderId="0" xfId="0" applyFont="1" applyAlignment="1">
      <alignment horizontal="centerContinuous" vertical="top"/>
    </xf>
    <xf numFmtId="0" fontId="3" fillId="0" borderId="0" xfId="0" applyFont="1" applyAlignment="1">
      <alignment horizontal="centerContinuous" vertical="top"/>
    </xf>
    <xf numFmtId="0" fontId="4" fillId="0" borderId="0" xfId="0" applyFont="1" applyAlignment="1">
      <alignment vertical="top"/>
    </xf>
    <xf numFmtId="0" fontId="63" fillId="0" borderId="0" xfId="0" applyFont="1" applyAlignment="1">
      <alignment vertical="top"/>
    </xf>
    <xf numFmtId="0" fontId="64" fillId="0" borderId="0" xfId="0" applyFont="1" applyAlignment="1">
      <alignment vertical="top"/>
    </xf>
    <xf numFmtId="0" fontId="5" fillId="0" borderId="0" xfId="0" applyFont="1" applyAlignment="1">
      <alignment vertical="top"/>
    </xf>
    <xf numFmtId="0" fontId="3" fillId="0" borderId="0" xfId="0" applyFont="1" applyAlignment="1">
      <alignment horizontal="left" vertical="top"/>
    </xf>
    <xf numFmtId="0" fontId="3" fillId="0" borderId="0" xfId="0" applyFont="1" applyAlignment="1">
      <alignment horizontal="right" vertical="top"/>
    </xf>
    <xf numFmtId="0" fontId="62" fillId="0" borderId="0" xfId="0" applyFont="1" applyAlignment="1">
      <alignment vertical="top"/>
    </xf>
    <xf numFmtId="0" fontId="3" fillId="0" borderId="0" xfId="0" quotePrefix="1" applyFont="1" applyAlignment="1">
      <alignment horizontal="right" vertical="top"/>
    </xf>
    <xf numFmtId="0" fontId="3" fillId="0" borderId="0" xfId="0" applyFont="1" applyAlignment="1">
      <alignment horizontal="left" vertical="top" wrapText="1"/>
    </xf>
    <xf numFmtId="0" fontId="3" fillId="0" borderId="0" xfId="0" quotePrefix="1" applyFont="1" applyAlignment="1">
      <alignment horizontal="left" vertical="center"/>
    </xf>
    <xf numFmtId="0" fontId="3" fillId="0" borderId="0" xfId="0" quotePrefix="1" applyFont="1" applyAlignment="1">
      <alignment horizontal="justify" vertical="center" wrapText="1"/>
    </xf>
    <xf numFmtId="0" fontId="61" fillId="0" borderId="20" xfId="0" applyFont="1" applyBorder="1"/>
    <xf numFmtId="0" fontId="65" fillId="0" borderId="0" xfId="0" applyFont="1"/>
    <xf numFmtId="0" fontId="4" fillId="0" borderId="0" xfId="0" applyFont="1" applyAlignment="1">
      <alignment horizontal="center" vertical="top" wrapText="1"/>
    </xf>
    <xf numFmtId="0" fontId="6" fillId="0" borderId="0" xfId="0" applyFont="1" applyAlignment="1">
      <alignment horizontal="right" indent="15"/>
    </xf>
    <xf numFmtId="0" fontId="66" fillId="0" borderId="0" xfId="0" applyFont="1"/>
    <xf numFmtId="0" fontId="4" fillId="0" borderId="5" xfId="0" applyFont="1" applyBorder="1" applyAlignment="1">
      <alignment horizontal="center" vertical="center" wrapText="1"/>
    </xf>
    <xf numFmtId="0" fontId="4" fillId="0" borderId="5" xfId="0" applyFont="1" applyBorder="1" applyAlignment="1">
      <alignment horizontal="center" vertical="top" wrapText="1"/>
    </xf>
    <xf numFmtId="0" fontId="4" fillId="0" borderId="0" xfId="0" applyFont="1" applyAlignment="1">
      <alignment horizontal="justify" vertical="top" wrapText="1"/>
    </xf>
    <xf numFmtId="0" fontId="3" fillId="0" borderId="0" xfId="0" applyFont="1" applyAlignment="1">
      <alignment horizontal="center" vertical="center" wrapText="1"/>
    </xf>
    <xf numFmtId="0" fontId="5" fillId="0" borderId="0" xfId="0" applyFont="1" applyAlignment="1">
      <alignment horizontal="justify" vertical="top" wrapText="1"/>
    </xf>
    <xf numFmtId="0" fontId="5" fillId="0" borderId="0" xfId="0" applyFont="1" applyAlignment="1">
      <alignment horizontal="center" vertical="top" wrapText="1"/>
    </xf>
    <xf numFmtId="170" fontId="9" fillId="0" borderId="0" xfId="0" applyNumberFormat="1" applyFont="1"/>
    <xf numFmtId="170" fontId="11" fillId="0" borderId="0" xfId="0" applyNumberFormat="1" applyFont="1" applyAlignment="1">
      <alignment horizontal="right"/>
    </xf>
    <xf numFmtId="170" fontId="9" fillId="0" borderId="20" xfId="0" applyNumberFormat="1" applyFont="1" applyBorder="1"/>
    <xf numFmtId="170" fontId="61" fillId="0" borderId="20" xfId="0" applyNumberFormat="1" applyFont="1" applyBorder="1" applyAlignment="1">
      <alignment horizontal="right"/>
    </xf>
    <xf numFmtId="170" fontId="4" fillId="0" borderId="0" xfId="0" applyNumberFormat="1" applyFont="1" applyAlignment="1">
      <alignment horizontal="center" vertical="top" wrapText="1"/>
    </xf>
    <xf numFmtId="170" fontId="3" fillId="0" borderId="0" xfId="0" applyNumberFormat="1" applyFont="1" applyAlignment="1">
      <alignment horizontal="justify" vertical="top" wrapText="1"/>
    </xf>
    <xf numFmtId="170" fontId="3" fillId="0" borderId="0" xfId="0" applyNumberFormat="1" applyFont="1" applyAlignment="1">
      <alignment horizontal="center" vertical="top" wrapText="1"/>
    </xf>
    <xf numFmtId="170" fontId="5" fillId="0" borderId="0" xfId="0" applyNumberFormat="1" applyFont="1" applyAlignment="1">
      <alignment horizontal="justify" vertical="top" wrapText="1"/>
    </xf>
    <xf numFmtId="167" fontId="61" fillId="0" borderId="20" xfId="0" applyNumberFormat="1" applyFont="1" applyBorder="1" applyAlignment="1">
      <alignment horizontal="right"/>
    </xf>
    <xf numFmtId="0" fontId="3" fillId="0" borderId="0" xfId="0" applyFont="1" applyAlignment="1">
      <alignment horizontal="justify" vertical="center" wrapText="1"/>
    </xf>
    <xf numFmtId="170" fontId="3" fillId="0" borderId="0" xfId="0" applyNumberFormat="1" applyFont="1" applyAlignment="1">
      <alignment horizontal="justify" vertical="center" wrapText="1"/>
    </xf>
    <xf numFmtId="0" fontId="2" fillId="0" borderId="0" xfId="0" applyFont="1" applyAlignment="1">
      <alignment vertical="center" wrapText="1"/>
    </xf>
    <xf numFmtId="170" fontId="4" fillId="0" borderId="0" xfId="83" applyNumberFormat="1" applyFont="1" applyBorder="1" applyAlignment="1">
      <alignment vertical="center"/>
    </xf>
    <xf numFmtId="0" fontId="61" fillId="0" borderId="20" xfId="0" applyFont="1" applyBorder="1" applyAlignment="1">
      <alignment vertical="top"/>
    </xf>
    <xf numFmtId="0" fontId="61" fillId="0" borderId="0" xfId="0" applyFont="1" applyAlignment="1">
      <alignment vertical="top"/>
    </xf>
    <xf numFmtId="0" fontId="65" fillId="0" borderId="0" xfId="0" applyFont="1" applyAlignment="1">
      <alignment vertical="top"/>
    </xf>
    <xf numFmtId="37" fontId="11" fillId="0" borderId="0" xfId="0" applyNumberFormat="1" applyFont="1"/>
    <xf numFmtId="37" fontId="61" fillId="0" borderId="20" xfId="0" applyNumberFormat="1" applyFont="1" applyBorder="1"/>
    <xf numFmtId="0" fontId="67" fillId="0" borderId="0" xfId="0" applyFont="1"/>
    <xf numFmtId="0" fontId="68" fillId="0" borderId="0" xfId="0" applyFont="1"/>
    <xf numFmtId="49" fontId="6" fillId="0" borderId="0" xfId="0" quotePrefix="1" applyNumberFormat="1" applyFont="1" applyAlignment="1">
      <alignment horizontal="right"/>
    </xf>
    <xf numFmtId="0" fontId="6" fillId="0" borderId="0" xfId="0" quotePrefix="1" applyFont="1"/>
    <xf numFmtId="167" fontId="4" fillId="0" borderId="15" xfId="83" applyNumberFormat="1" applyFont="1" applyBorder="1"/>
    <xf numFmtId="0" fontId="3" fillId="0" borderId="20" xfId="0" applyFont="1" applyBorder="1" applyAlignment="1">
      <alignment horizontal="center" vertical="center" wrapText="1"/>
    </xf>
    <xf numFmtId="170" fontId="4" fillId="0" borderId="0" xfId="83" applyNumberFormat="1" applyFont="1" applyBorder="1" applyAlignment="1">
      <alignment horizontal="left" vertical="top"/>
    </xf>
    <xf numFmtId="170" fontId="3" fillId="0" borderId="0" xfId="83" applyNumberFormat="1" applyFont="1" applyBorder="1" applyAlignment="1"/>
    <xf numFmtId="0" fontId="4" fillId="0" borderId="20" xfId="0" applyFont="1" applyBorder="1" applyAlignment="1">
      <alignment horizontal="justify" vertical="center" wrapText="1"/>
    </xf>
    <xf numFmtId="0" fontId="4" fillId="0" borderId="20" xfId="0" applyFont="1" applyBorder="1" applyAlignment="1">
      <alignment horizontal="center" vertical="center" wrapText="1"/>
    </xf>
    <xf numFmtId="170" fontId="4" fillId="0" borderId="20" xfId="0" applyNumberFormat="1" applyFont="1" applyBorder="1" applyAlignment="1">
      <alignment horizontal="justify" vertical="center" wrapText="1"/>
    </xf>
    <xf numFmtId="0" fontId="4" fillId="0" borderId="0" xfId="0" applyFont="1" applyAlignment="1">
      <alignment wrapText="1"/>
    </xf>
    <xf numFmtId="0" fontId="4" fillId="0" borderId="0" xfId="0" applyFont="1" applyAlignment="1">
      <alignment horizontal="justify" vertical="top"/>
    </xf>
    <xf numFmtId="0" fontId="4" fillId="0" borderId="0" xfId="0" applyFont="1" applyAlignment="1">
      <alignment horizontal="left" vertical="top"/>
    </xf>
    <xf numFmtId="0" fontId="5" fillId="0" borderId="0" xfId="0" applyFont="1" applyAlignment="1">
      <alignment horizontal="centerContinuous" vertical="top"/>
    </xf>
    <xf numFmtId="167" fontId="3" fillId="0" borderId="0" xfId="83" applyNumberFormat="1" applyFont="1" applyBorder="1"/>
    <xf numFmtId="167" fontId="4" fillId="0" borderId="0" xfId="83" applyNumberFormat="1" applyFont="1" applyBorder="1"/>
    <xf numFmtId="167" fontId="4" fillId="0" borderId="15" xfId="0" applyNumberFormat="1" applyFont="1" applyBorder="1"/>
    <xf numFmtId="167" fontId="3" fillId="0" borderId="0" xfId="0" applyNumberFormat="1" applyFont="1" applyAlignment="1">
      <alignment wrapText="1"/>
    </xf>
    <xf numFmtId="167" fontId="4" fillId="0" borderId="0" xfId="0" applyNumberFormat="1" applyFont="1" applyAlignment="1">
      <alignment horizontal="center"/>
    </xf>
    <xf numFmtId="0" fontId="3" fillId="0" borderId="0" xfId="0" applyFont="1" applyAlignment="1">
      <alignment horizontal="justify" wrapText="1"/>
    </xf>
    <xf numFmtId="0" fontId="3" fillId="0" borderId="0" xfId="0" applyFont="1" applyAlignment="1">
      <alignment horizontal="center" wrapText="1"/>
    </xf>
    <xf numFmtId="170" fontId="3" fillId="0" borderId="0" xfId="0" applyNumberFormat="1" applyFont="1" applyAlignment="1">
      <alignment horizontal="justify" wrapText="1"/>
    </xf>
    <xf numFmtId="170" fontId="5" fillId="0" borderId="0" xfId="83" applyNumberFormat="1" applyFont="1" applyBorder="1" applyAlignment="1"/>
    <xf numFmtId="0" fontId="4" fillId="0" borderId="0" xfId="0" applyFont="1" applyAlignment="1">
      <alignment horizontal="justify" wrapText="1"/>
    </xf>
    <xf numFmtId="0" fontId="4" fillId="0" borderId="0" xfId="0" applyFont="1" applyAlignment="1">
      <alignment horizontal="center" wrapText="1"/>
    </xf>
    <xf numFmtId="170" fontId="4" fillId="0" borderId="0" xfId="0" applyNumberFormat="1" applyFont="1" applyAlignment="1">
      <alignment horizontal="justify" wrapText="1"/>
    </xf>
    <xf numFmtId="170" fontId="4" fillId="0" borderId="0" xfId="83" applyNumberFormat="1" applyFont="1" applyBorder="1" applyAlignment="1"/>
    <xf numFmtId="0" fontId="70" fillId="0" borderId="0" xfId="0" applyFont="1" applyAlignment="1">
      <alignment horizontal="left"/>
    </xf>
    <xf numFmtId="3" fontId="71" fillId="0" borderId="0" xfId="0" applyNumberFormat="1" applyFont="1"/>
    <xf numFmtId="3" fontId="70" fillId="0" borderId="0" xfId="0" applyNumberFormat="1" applyFont="1"/>
    <xf numFmtId="0" fontId="70" fillId="0" borderId="0" xfId="0" applyFont="1"/>
    <xf numFmtId="0" fontId="72" fillId="0" borderId="0" xfId="0" applyFont="1"/>
    <xf numFmtId="3" fontId="70" fillId="0" borderId="0" xfId="0" applyNumberFormat="1" applyFont="1" applyAlignment="1">
      <alignment horizontal="right"/>
    </xf>
    <xf numFmtId="0" fontId="70" fillId="0" borderId="0" xfId="0" applyFont="1" applyAlignment="1">
      <alignment horizontal="right"/>
    </xf>
    <xf numFmtId="0" fontId="72" fillId="0" borderId="0" xfId="0" applyFont="1" applyAlignment="1">
      <alignment horizontal="right"/>
    </xf>
    <xf numFmtId="0" fontId="70" fillId="12" borderId="0" xfId="0" applyFont="1" applyFill="1" applyAlignment="1">
      <alignment horizontal="left"/>
    </xf>
    <xf numFmtId="3" fontId="70" fillId="12" borderId="0" xfId="0" applyNumberFormat="1" applyFont="1" applyFill="1"/>
    <xf numFmtId="0" fontId="72" fillId="0" borderId="0" xfId="0" applyFont="1" applyAlignment="1">
      <alignment horizontal="left" vertical="center"/>
    </xf>
    <xf numFmtId="0" fontId="70" fillId="13" borderId="0" xfId="0" applyFont="1" applyFill="1" applyAlignment="1">
      <alignment horizontal="left"/>
    </xf>
    <xf numFmtId="3" fontId="70" fillId="13" borderId="0" xfId="0" applyNumberFormat="1" applyFont="1" applyFill="1"/>
    <xf numFmtId="0" fontId="70" fillId="14" borderId="0" xfId="0" applyFont="1" applyFill="1" applyAlignment="1">
      <alignment horizontal="left"/>
    </xf>
    <xf numFmtId="3" fontId="70" fillId="14" borderId="0" xfId="0" applyNumberFormat="1" applyFont="1" applyFill="1"/>
    <xf numFmtId="0" fontId="72" fillId="0" borderId="0" xfId="0" applyFont="1" applyAlignment="1">
      <alignment vertical="center"/>
    </xf>
    <xf numFmtId="0" fontId="70" fillId="15" borderId="0" xfId="0" applyFont="1" applyFill="1" applyAlignment="1">
      <alignment horizontal="left"/>
    </xf>
    <xf numFmtId="3" fontId="70" fillId="15" borderId="0" xfId="0" applyNumberFormat="1" applyFont="1" applyFill="1"/>
    <xf numFmtId="0" fontId="70" fillId="16" borderId="0" xfId="0" applyFont="1" applyFill="1" applyAlignment="1">
      <alignment horizontal="left"/>
    </xf>
    <xf numFmtId="3" fontId="70" fillId="16" borderId="0" xfId="0" applyNumberFormat="1" applyFont="1" applyFill="1"/>
    <xf numFmtId="0" fontId="70" fillId="17" borderId="0" xfId="0" applyFont="1" applyFill="1" applyAlignment="1">
      <alignment horizontal="left"/>
    </xf>
    <xf numFmtId="3" fontId="70" fillId="17" borderId="0" xfId="0" applyNumberFormat="1" applyFont="1" applyFill="1"/>
    <xf numFmtId="0" fontId="70" fillId="17" borderId="0" xfId="0" applyFont="1" applyFill="1"/>
    <xf numFmtId="0" fontId="70" fillId="15" borderId="0" xfId="0" applyFont="1" applyFill="1"/>
    <xf numFmtId="0" fontId="70" fillId="12" borderId="0" xfId="0" applyFont="1" applyFill="1"/>
    <xf numFmtId="0" fontId="70" fillId="2" borderId="0" xfId="0" applyFont="1" applyFill="1" applyAlignment="1">
      <alignment horizontal="left"/>
    </xf>
    <xf numFmtId="3" fontId="70" fillId="2" borderId="0" xfId="0" applyNumberFormat="1" applyFont="1" applyFill="1"/>
    <xf numFmtId="0" fontId="70" fillId="2" borderId="0" xfId="0" applyFont="1" applyFill="1"/>
    <xf numFmtId="0" fontId="70" fillId="18" borderId="0" xfId="0" applyFont="1" applyFill="1" applyAlignment="1">
      <alignment horizontal="left"/>
    </xf>
    <xf numFmtId="3" fontId="70" fillId="18" borderId="0" xfId="0" applyNumberFormat="1" applyFont="1" applyFill="1"/>
    <xf numFmtId="0" fontId="70" fillId="18" borderId="0" xfId="0" applyFont="1" applyFill="1"/>
    <xf numFmtId="0" fontId="73" fillId="0" borderId="0" xfId="0" applyFont="1" applyAlignment="1">
      <alignment horizontal="left"/>
    </xf>
    <xf numFmtId="3" fontId="73" fillId="0" borderId="0" xfId="0" applyNumberFormat="1" applyFont="1"/>
    <xf numFmtId="0" fontId="73" fillId="0" borderId="0" xfId="0" applyFont="1"/>
    <xf numFmtId="0" fontId="74" fillId="0" borderId="0" xfId="0" applyFont="1"/>
    <xf numFmtId="0" fontId="70" fillId="13" borderId="0" xfId="0" applyFont="1" applyFill="1"/>
    <xf numFmtId="0" fontId="72" fillId="13" borderId="0" xfId="0" applyFont="1" applyFill="1"/>
    <xf numFmtId="0" fontId="68" fillId="0" borderId="0" xfId="0" applyFont="1" applyAlignment="1">
      <alignment horizontal="right"/>
    </xf>
    <xf numFmtId="0" fontId="67" fillId="0" borderId="0" xfId="0" applyFont="1" applyAlignment="1">
      <alignment horizontal="center" vertical="center"/>
    </xf>
    <xf numFmtId="0" fontId="67" fillId="0" borderId="0" xfId="0" applyFont="1" applyAlignment="1">
      <alignment vertical="top" wrapText="1"/>
    </xf>
    <xf numFmtId="0" fontId="67" fillId="0" borderId="0" xfId="0" applyFont="1" applyAlignment="1">
      <alignment wrapText="1"/>
    </xf>
    <xf numFmtId="0" fontId="68" fillId="0" borderId="0" xfId="0" applyFont="1" applyAlignment="1">
      <alignment vertical="top" wrapText="1"/>
    </xf>
    <xf numFmtId="0" fontId="68" fillId="0" borderId="0" xfId="0" applyFont="1" applyAlignment="1">
      <alignment wrapText="1"/>
    </xf>
    <xf numFmtId="0" fontId="67" fillId="0" borderId="0" xfId="0" applyFont="1" applyAlignment="1">
      <alignment vertical="center"/>
    </xf>
    <xf numFmtId="0" fontId="67" fillId="0" borderId="0" xfId="0" applyFont="1" applyAlignment="1">
      <alignment vertical="center" wrapText="1"/>
    </xf>
    <xf numFmtId="170" fontId="67" fillId="0" borderId="0" xfId="0" applyNumberFormat="1" applyFont="1" applyAlignment="1">
      <alignment vertical="center"/>
    </xf>
    <xf numFmtId="170" fontId="67" fillId="0" borderId="0" xfId="0" applyNumberFormat="1" applyFont="1" applyAlignment="1">
      <alignment vertical="center" wrapText="1"/>
    </xf>
    <xf numFmtId="0" fontId="67" fillId="0" borderId="0" xfId="0" applyFont="1" applyAlignment="1">
      <alignment horizontal="left"/>
    </xf>
    <xf numFmtId="170" fontId="4" fillId="0" borderId="5" xfId="0" applyNumberFormat="1" applyFont="1" applyBorder="1" applyAlignment="1">
      <alignment horizontal="center" vertical="center" wrapText="1"/>
    </xf>
    <xf numFmtId="0" fontId="5" fillId="0" borderId="0" xfId="0" applyFont="1" applyAlignment="1">
      <alignment horizontal="left" vertical="top"/>
    </xf>
    <xf numFmtId="167" fontId="3" fillId="0" borderId="0" xfId="0" applyNumberFormat="1" applyFont="1" applyAlignment="1">
      <alignment horizontal="center"/>
    </xf>
    <xf numFmtId="169" fontId="4" fillId="0" borderId="0" xfId="83" applyFont="1" applyBorder="1" applyAlignment="1">
      <alignment horizontal="center"/>
    </xf>
    <xf numFmtId="14" fontId="4" fillId="0" borderId="20" xfId="0" applyNumberFormat="1" applyFont="1" applyBorder="1" applyAlignment="1">
      <alignment horizontal="right" vertical="top" wrapText="1"/>
    </xf>
    <xf numFmtId="170" fontId="3" fillId="0" borderId="0" xfId="83" quotePrefix="1" applyNumberFormat="1" applyFont="1" applyFill="1" applyAlignment="1">
      <alignment vertical="top"/>
    </xf>
    <xf numFmtId="170" fontId="3" fillId="0" borderId="0" xfId="83" applyNumberFormat="1" applyFont="1" applyFill="1" applyAlignment="1">
      <alignment vertical="top" wrapText="1"/>
    </xf>
    <xf numFmtId="170" fontId="3" fillId="0" borderId="0" xfId="83" applyNumberFormat="1" applyFont="1" applyFill="1" applyAlignment="1">
      <alignment horizontal="left" vertical="top" wrapText="1"/>
    </xf>
    <xf numFmtId="170" fontId="3" fillId="0" borderId="0" xfId="83" applyNumberFormat="1" applyFont="1" applyFill="1" applyAlignment="1">
      <alignment wrapText="1"/>
    </xf>
    <xf numFmtId="170" fontId="3" fillId="0" borderId="0" xfId="83" applyNumberFormat="1" applyFont="1" applyFill="1" applyAlignment="1"/>
    <xf numFmtId="170" fontId="3" fillId="0" borderId="0" xfId="83" quotePrefix="1" applyNumberFormat="1" applyFont="1" applyFill="1" applyBorder="1" applyAlignment="1">
      <alignment vertical="top"/>
    </xf>
    <xf numFmtId="170" fontId="3" fillId="0" borderId="0" xfId="83" applyNumberFormat="1" applyFont="1" applyFill="1" applyBorder="1" applyAlignment="1">
      <alignment vertical="top" wrapText="1"/>
    </xf>
    <xf numFmtId="170" fontId="3" fillId="0" borderId="0" xfId="83" applyNumberFormat="1" applyFont="1" applyFill="1" applyBorder="1" applyAlignment="1">
      <alignment horizontal="left" vertical="top" wrapText="1"/>
    </xf>
    <xf numFmtId="170" fontId="6" fillId="0" borderId="0" xfId="83" applyNumberFormat="1" applyFont="1" applyFill="1" applyBorder="1" applyAlignment="1">
      <alignment vertical="top"/>
    </xf>
    <xf numFmtId="170" fontId="6" fillId="0" borderId="0" xfId="83" quotePrefix="1" applyNumberFormat="1" applyFont="1" applyFill="1" applyBorder="1" applyAlignment="1">
      <alignment vertical="top"/>
    </xf>
    <xf numFmtId="170" fontId="6" fillId="0" borderId="0" xfId="83" applyNumberFormat="1" applyFont="1" applyFill="1" applyBorder="1" applyAlignment="1">
      <alignment horizontal="left" vertical="top" wrapText="1"/>
    </xf>
    <xf numFmtId="170" fontId="6" fillId="0" borderId="0" xfId="83" applyNumberFormat="1" applyFont="1" applyFill="1" applyAlignment="1">
      <alignment vertical="top" wrapText="1"/>
    </xf>
    <xf numFmtId="170" fontId="6" fillId="0" borderId="0" xfId="83" applyNumberFormat="1" applyFont="1" applyFill="1" applyAlignment="1"/>
    <xf numFmtId="170" fontId="6" fillId="0" borderId="0" xfId="83" applyNumberFormat="1" applyFont="1" applyFill="1" applyBorder="1" applyAlignment="1">
      <alignment vertical="top" wrapText="1"/>
    </xf>
    <xf numFmtId="170" fontId="4" fillId="0" borderId="0" xfId="0" applyNumberFormat="1" applyFont="1" applyAlignment="1">
      <alignment horizontal="center"/>
    </xf>
    <xf numFmtId="170" fontId="4" fillId="0" borderId="20" xfId="83" applyNumberFormat="1" applyFont="1" applyFill="1" applyBorder="1" applyAlignment="1">
      <alignment horizontal="center"/>
    </xf>
    <xf numFmtId="170" fontId="3" fillId="0" borderId="0" xfId="83" applyNumberFormat="1" applyFont="1" applyFill="1" applyBorder="1" applyAlignment="1">
      <alignment horizontal="right" wrapText="1"/>
    </xf>
    <xf numFmtId="0" fontId="4" fillId="0" borderId="0" xfId="0" quotePrefix="1" applyFont="1"/>
    <xf numFmtId="3" fontId="3" fillId="0" borderId="0" xfId="83" applyNumberFormat="1" applyFont="1" applyBorder="1" applyAlignment="1">
      <alignment horizontal="left" vertical="top"/>
    </xf>
    <xf numFmtId="170" fontId="3" fillId="0" borderId="0" xfId="83" applyNumberFormat="1" applyFont="1" applyBorder="1" applyAlignment="1">
      <alignment horizontal="center"/>
    </xf>
    <xf numFmtId="0" fontId="5" fillId="0" borderId="0" xfId="0" applyFont="1" applyAlignment="1">
      <alignment vertical="center"/>
    </xf>
    <xf numFmtId="170" fontId="9" fillId="0" borderId="20" xfId="83" applyNumberFormat="1" applyFont="1" applyBorder="1"/>
    <xf numFmtId="170" fontId="5" fillId="0" borderId="0" xfId="83" applyNumberFormat="1" applyFont="1" applyAlignment="1">
      <alignment horizontal="center"/>
    </xf>
    <xf numFmtId="170" fontId="4" fillId="0" borderId="20" xfId="83" applyNumberFormat="1" applyFont="1" applyBorder="1" applyAlignment="1">
      <alignment horizontal="right" vertical="top" wrapText="1"/>
    </xf>
    <xf numFmtId="170" fontId="3" fillId="0" borderId="0" xfId="83" applyNumberFormat="1" applyFont="1" applyFill="1" applyBorder="1" applyAlignment="1">
      <alignment horizontal="center"/>
    </xf>
    <xf numFmtId="0" fontId="76" fillId="0" borderId="0" xfId="0" applyFont="1"/>
    <xf numFmtId="0" fontId="78" fillId="0" borderId="0" xfId="0" applyFont="1" applyAlignment="1">
      <alignment vertical="top"/>
    </xf>
    <xf numFmtId="0" fontId="78" fillId="0" borderId="0" xfId="0" applyFont="1" applyAlignment="1">
      <alignment horizontal="right" vertical="top"/>
    </xf>
    <xf numFmtId="0" fontId="3" fillId="0" borderId="0" xfId="0" quotePrefix="1" applyFont="1" applyAlignment="1">
      <alignment horizontal="left"/>
    </xf>
    <xf numFmtId="0" fontId="62" fillId="0" borderId="0" xfId="0" applyFont="1" applyAlignment="1">
      <alignment horizontal="justify" vertical="top" wrapText="1"/>
    </xf>
    <xf numFmtId="0" fontId="75" fillId="0" borderId="0" xfId="0" applyFont="1"/>
    <xf numFmtId="0" fontId="69" fillId="0" borderId="0" xfId="0" applyFont="1"/>
    <xf numFmtId="0" fontId="62" fillId="0" borderId="0" xfId="0" applyFont="1"/>
    <xf numFmtId="170" fontId="3" fillId="0" borderId="0" xfId="83" quotePrefix="1" applyNumberFormat="1" applyFont="1" applyFill="1" applyBorder="1" applyAlignment="1">
      <alignment vertical="top" wrapText="1"/>
    </xf>
    <xf numFmtId="170" fontId="4" fillId="0" borderId="21" xfId="0" applyNumberFormat="1" applyFont="1" applyBorder="1"/>
    <xf numFmtId="0" fontId="112" fillId="16" borderId="0" xfId="13" applyFont="1" applyFill="1"/>
    <xf numFmtId="0" fontId="21" fillId="16" borderId="0" xfId="13" applyFill="1"/>
    <xf numFmtId="0" fontId="21" fillId="18" borderId="18" xfId="13" applyFill="1" applyBorder="1"/>
    <xf numFmtId="0" fontId="113" fillId="19" borderId="16" xfId="13" applyFont="1" applyFill="1" applyBorder="1" applyAlignment="1">
      <alignment horizontal="center"/>
    </xf>
    <xf numFmtId="0" fontId="114" fillId="12" borderId="17" xfId="13" applyFont="1" applyFill="1" applyBorder="1" applyAlignment="1">
      <alignment horizontal="center"/>
    </xf>
    <xf numFmtId="0" fontId="113" fillId="19" borderId="17" xfId="13" applyFont="1" applyFill="1" applyBorder="1" applyAlignment="1">
      <alignment horizontal="center"/>
    </xf>
    <xf numFmtId="0" fontId="113" fillId="19" borderId="19" xfId="13" applyFont="1" applyFill="1" applyBorder="1" applyAlignment="1">
      <alignment horizontal="center"/>
    </xf>
    <xf numFmtId="0" fontId="21" fillId="18" borderId="13" xfId="13" applyFill="1" applyBorder="1"/>
    <xf numFmtId="0" fontId="21" fillId="18" borderId="22" xfId="13" applyFill="1" applyBorder="1"/>
    <xf numFmtId="0" fontId="21" fillId="0" borderId="0" xfId="143" applyFont="1"/>
    <xf numFmtId="170" fontId="115" fillId="0" borderId="0" xfId="0" applyNumberFormat="1" applyFont="1"/>
    <xf numFmtId="0" fontId="4" fillId="0" borderId="0" xfId="0" applyFont="1" applyAlignment="1">
      <alignment horizontal="centerContinuous"/>
    </xf>
    <xf numFmtId="167" fontId="4" fillId="0" borderId="0" xfId="0" applyNumberFormat="1" applyFont="1" applyAlignment="1">
      <alignment wrapText="1"/>
    </xf>
    <xf numFmtId="170" fontId="3" fillId="0" borderId="0" xfId="83" applyNumberFormat="1" applyFont="1" applyAlignment="1">
      <alignment vertical="top"/>
    </xf>
    <xf numFmtId="0" fontId="116" fillId="0" borderId="0" xfId="0" applyFont="1"/>
    <xf numFmtId="170" fontId="4" fillId="0" borderId="23" xfId="83" applyNumberFormat="1" applyFont="1" applyFill="1" applyBorder="1"/>
    <xf numFmtId="170" fontId="4" fillId="0" borderId="0" xfId="83" applyNumberFormat="1" applyFont="1" applyBorder="1" applyAlignment="1">
      <alignment horizontal="right" vertical="top" wrapText="1"/>
    </xf>
    <xf numFmtId="14" fontId="4" fillId="0" borderId="0" xfId="0" applyNumberFormat="1" applyFont="1" applyAlignment="1">
      <alignment horizontal="right" vertical="top" wrapText="1"/>
    </xf>
    <xf numFmtId="0" fontId="118" fillId="12" borderId="0" xfId="0" applyFont="1" applyFill="1"/>
    <xf numFmtId="0" fontId="118" fillId="12" borderId="0" xfId="0" applyFont="1" applyFill="1" applyAlignment="1">
      <alignment horizontal="center" vertical="center"/>
    </xf>
    <xf numFmtId="0" fontId="118" fillId="0" borderId="24" xfId="0" applyFont="1" applyBorder="1"/>
    <xf numFmtId="0" fontId="118" fillId="0" borderId="0" xfId="0" applyFont="1"/>
    <xf numFmtId="0" fontId="117" fillId="0" borderId="24" xfId="0" applyFont="1" applyBorder="1"/>
    <xf numFmtId="0" fontId="119" fillId="0" borderId="24" xfId="0" applyFont="1" applyBorder="1"/>
    <xf numFmtId="0" fontId="119" fillId="0" borderId="0" xfId="0" applyFont="1"/>
    <xf numFmtId="3" fontId="118" fillId="0" borderId="24" xfId="0" applyNumberFormat="1" applyFont="1" applyBorder="1"/>
    <xf numFmtId="3" fontId="117" fillId="0" borderId="24" xfId="0" applyNumberFormat="1" applyFont="1" applyBorder="1"/>
    <xf numFmtId="3" fontId="119" fillId="0" borderId="24" xfId="0" applyNumberFormat="1" applyFont="1" applyBorder="1"/>
    <xf numFmtId="0" fontId="121" fillId="0" borderId="0" xfId="0" applyFont="1"/>
    <xf numFmtId="170" fontId="117" fillId="0" borderId="24" xfId="83" applyNumberFormat="1" applyFont="1" applyBorder="1"/>
    <xf numFmtId="0" fontId="118" fillId="12" borderId="0" xfId="0" applyFont="1" applyFill="1" applyAlignment="1">
      <alignment horizontal="center" vertical="center" wrapText="1"/>
    </xf>
    <xf numFmtId="170" fontId="118" fillId="0" borderId="24" xfId="83" applyNumberFormat="1" applyFont="1" applyBorder="1"/>
    <xf numFmtId="3" fontId="118" fillId="0" borderId="0" xfId="0" applyNumberFormat="1" applyFont="1"/>
    <xf numFmtId="170" fontId="4" fillId="0" borderId="21" xfId="83" applyNumberFormat="1" applyFont="1" applyBorder="1"/>
    <xf numFmtId="167" fontId="4" fillId="0" borderId="21" xfId="83" applyNumberFormat="1" applyFont="1" applyBorder="1"/>
    <xf numFmtId="170" fontId="4" fillId="0" borderId="21" xfId="83" applyNumberFormat="1" applyFont="1" applyFill="1" applyBorder="1"/>
    <xf numFmtId="0" fontId="4" fillId="0" borderId="0" xfId="0" applyFont="1" applyAlignment="1">
      <alignment horizontal="left" vertical="center"/>
    </xf>
    <xf numFmtId="0" fontId="3" fillId="0" borderId="0" xfId="0" applyFont="1" applyAlignment="1">
      <alignment horizontal="centerContinuous" vertical="center"/>
    </xf>
    <xf numFmtId="0" fontId="118" fillId="0" borderId="0" xfId="0" applyFont="1" applyAlignment="1">
      <alignment horizontal="right"/>
    </xf>
    <xf numFmtId="0" fontId="121" fillId="0" borderId="0" xfId="0" applyFont="1" applyAlignment="1">
      <alignment horizontal="right"/>
    </xf>
    <xf numFmtId="3" fontId="4" fillId="0" borderId="0" xfId="83" applyNumberFormat="1" applyFont="1" applyBorder="1" applyAlignment="1">
      <alignment horizontal="left" vertical="center"/>
    </xf>
    <xf numFmtId="3" fontId="4" fillId="0" borderId="6" xfId="83" applyNumberFormat="1" applyFont="1" applyBorder="1" applyAlignment="1">
      <alignment horizontal="center" vertical="center"/>
    </xf>
    <xf numFmtId="3" fontId="4" fillId="0" borderId="10" xfId="83" applyNumberFormat="1" applyFont="1" applyBorder="1" applyAlignment="1">
      <alignment horizontal="center" vertical="center"/>
    </xf>
    <xf numFmtId="170" fontId="4" fillId="0" borderId="25" xfId="83" applyNumberFormat="1" applyFont="1" applyBorder="1" applyAlignment="1">
      <alignment horizontal="center" vertical="center" wrapText="1"/>
    </xf>
    <xf numFmtId="170" fontId="4" fillId="0" borderId="6" xfId="83" applyNumberFormat="1" applyFont="1" applyBorder="1" applyAlignment="1">
      <alignment horizontal="center" vertical="center" wrapText="1"/>
    </xf>
    <xf numFmtId="3" fontId="3" fillId="0" borderId="26" xfId="83" applyNumberFormat="1" applyFont="1" applyBorder="1" applyAlignment="1">
      <alignment horizontal="center" vertical="center"/>
    </xf>
    <xf numFmtId="3" fontId="3" fillId="0" borderId="27" xfId="83" applyNumberFormat="1" applyFont="1" applyBorder="1" applyAlignment="1">
      <alignment horizontal="left" vertical="center"/>
    </xf>
    <xf numFmtId="170" fontId="3" fillId="0" borderId="27" xfId="83" applyNumberFormat="1" applyFont="1" applyFill="1" applyBorder="1" applyAlignment="1">
      <alignment horizontal="right" vertical="center" wrapText="1"/>
    </xf>
    <xf numFmtId="3" fontId="3" fillId="0" borderId="27" xfId="83" applyNumberFormat="1" applyFont="1" applyBorder="1" applyAlignment="1">
      <alignment horizontal="right" vertical="center"/>
    </xf>
    <xf numFmtId="170" fontId="3" fillId="0" borderId="27" xfId="83" applyNumberFormat="1" applyFont="1" applyBorder="1" applyAlignment="1">
      <alignment horizontal="right" vertical="center" wrapText="1"/>
    </xf>
    <xf numFmtId="4" fontId="4" fillId="0" borderId="28" xfId="83" applyNumberFormat="1" applyFont="1" applyBorder="1" applyAlignment="1">
      <alignment horizontal="center" vertical="center" wrapText="1"/>
    </xf>
    <xf numFmtId="3" fontId="3" fillId="0" borderId="29" xfId="83" applyNumberFormat="1" applyFont="1" applyBorder="1" applyAlignment="1">
      <alignment horizontal="center" vertical="center"/>
    </xf>
    <xf numFmtId="3" fontId="3" fillId="0" borderId="30" xfId="83" applyNumberFormat="1" applyFont="1" applyBorder="1" applyAlignment="1">
      <alignment horizontal="left" vertical="center"/>
    </xf>
    <xf numFmtId="170" fontId="3" fillId="0" borderId="30" xfId="83" applyNumberFormat="1" applyFont="1" applyFill="1" applyBorder="1" applyAlignment="1">
      <alignment horizontal="right" vertical="center" wrapText="1"/>
    </xf>
    <xf numFmtId="3" fontId="3" fillId="0" borderId="30" xfId="83" applyNumberFormat="1" applyFont="1" applyBorder="1" applyAlignment="1">
      <alignment horizontal="right" vertical="center"/>
    </xf>
    <xf numFmtId="170" fontId="3" fillId="0" borderId="30" xfId="83" applyNumberFormat="1" applyFont="1" applyBorder="1" applyAlignment="1">
      <alignment horizontal="right" vertical="center" wrapText="1"/>
    </xf>
    <xf numFmtId="4" fontId="4" fillId="0" borderId="31" xfId="83" applyNumberFormat="1" applyFont="1" applyBorder="1" applyAlignment="1">
      <alignment horizontal="center" vertical="center" wrapText="1"/>
    </xf>
    <xf numFmtId="170" fontId="118" fillId="0" borderId="0" xfId="83" applyNumberFormat="1" applyFont="1"/>
    <xf numFmtId="170" fontId="118" fillId="0" borderId="0" xfId="0" applyNumberFormat="1" applyFont="1"/>
    <xf numFmtId="3" fontId="4" fillId="0" borderId="0" xfId="83" applyNumberFormat="1" applyFont="1" applyBorder="1" applyAlignment="1">
      <alignment horizontal="left" vertical="top"/>
    </xf>
    <xf numFmtId="3" fontId="5" fillId="0" borderId="0" xfId="0" quotePrefix="1" applyNumberFormat="1" applyFont="1" applyAlignment="1">
      <alignment horizontal="justify" vertical="top"/>
    </xf>
    <xf numFmtId="0" fontId="4" fillId="5" borderId="0" xfId="0" applyFont="1" applyFill="1"/>
    <xf numFmtId="0" fontId="4" fillId="5" borderId="20" xfId="0" applyFont="1" applyFill="1" applyBorder="1"/>
    <xf numFmtId="0" fontId="3" fillId="5" borderId="20" xfId="0" applyFont="1" applyFill="1" applyBorder="1"/>
    <xf numFmtId="170" fontId="3" fillId="5" borderId="20" xfId="83" applyNumberFormat="1" applyFont="1" applyFill="1" applyBorder="1"/>
    <xf numFmtId="170" fontId="4" fillId="5" borderId="20" xfId="83" applyNumberFormat="1" applyFont="1" applyFill="1" applyBorder="1" applyAlignment="1">
      <alignment horizontal="right"/>
    </xf>
    <xf numFmtId="0" fontId="122" fillId="5" borderId="0" xfId="0" applyFont="1" applyFill="1"/>
    <xf numFmtId="0" fontId="3" fillId="5" borderId="0" xfId="0" applyFont="1" applyFill="1"/>
    <xf numFmtId="170" fontId="3" fillId="5" borderId="0" xfId="83" applyNumberFormat="1" applyFont="1" applyFill="1"/>
    <xf numFmtId="170" fontId="3" fillId="5" borderId="0" xfId="83" applyNumberFormat="1" applyFont="1" applyFill="1" applyAlignment="1">
      <alignment horizontal="right"/>
    </xf>
    <xf numFmtId="170" fontId="3" fillId="5" borderId="0" xfId="83" applyNumberFormat="1" applyFont="1" applyFill="1" applyAlignment="1">
      <alignment horizontal="right" vertical="top"/>
    </xf>
    <xf numFmtId="0" fontId="4" fillId="0" borderId="20" xfId="0" applyFont="1" applyBorder="1"/>
    <xf numFmtId="0" fontId="4" fillId="0" borderId="20" xfId="0" applyFont="1" applyBorder="1" applyAlignment="1">
      <alignment horizontal="center"/>
    </xf>
    <xf numFmtId="0" fontId="3" fillId="0" borderId="20" xfId="0" applyFont="1" applyBorder="1"/>
    <xf numFmtId="170" fontId="4" fillId="0" borderId="20" xfId="83" applyNumberFormat="1" applyFont="1" applyFill="1" applyBorder="1"/>
    <xf numFmtId="0" fontId="124" fillId="0" borderId="0" xfId="0" applyFont="1"/>
    <xf numFmtId="170" fontId="3" fillId="0" borderId="0" xfId="83" applyNumberFormat="1" applyFont="1" applyFill="1" applyBorder="1"/>
    <xf numFmtId="0" fontId="4" fillId="0" borderId="20" xfId="0" applyFont="1" applyBorder="1" applyAlignment="1">
      <alignment vertical="top"/>
    </xf>
    <xf numFmtId="0" fontId="4" fillId="0" borderId="20" xfId="0" applyFont="1" applyBorder="1" applyAlignment="1">
      <alignment horizontal="center" vertical="top"/>
    </xf>
    <xf numFmtId="170" fontId="4" fillId="0" borderId="20" xfId="83" applyNumberFormat="1" applyFont="1" applyFill="1" applyBorder="1" applyAlignment="1">
      <alignment horizontal="right" vertical="top" wrapText="1"/>
    </xf>
    <xf numFmtId="170" fontId="4" fillId="0" borderId="20" xfId="83" applyNumberFormat="1" applyFont="1" applyFill="1" applyBorder="1" applyAlignment="1">
      <alignment vertical="top"/>
    </xf>
    <xf numFmtId="3" fontId="3" fillId="0" borderId="0" xfId="83" applyNumberFormat="1" applyFont="1" applyFill="1" applyBorder="1" applyAlignment="1">
      <alignment horizontal="left" vertical="top"/>
    </xf>
    <xf numFmtId="0" fontId="118" fillId="0" borderId="0" xfId="0" applyFont="1" applyAlignment="1">
      <alignment horizontal="center"/>
    </xf>
    <xf numFmtId="0" fontId="121" fillId="0" borderId="0" xfId="0" applyFont="1" applyAlignment="1">
      <alignment horizontal="center"/>
    </xf>
    <xf numFmtId="0" fontId="117" fillId="12" borderId="24" xfId="0" applyFont="1" applyFill="1" applyBorder="1"/>
    <xf numFmtId="0" fontId="118" fillId="12" borderId="0" xfId="0" applyFont="1" applyFill="1"/>
    <xf numFmtId="0" fontId="118" fillId="12" borderId="0" xfId="0" applyFont="1" applyFill="1" applyAlignment="1">
      <alignment horizontal="center" vertical="center"/>
    </xf>
    <xf numFmtId="0" fontId="120" fillId="0" borderId="0" xfId="0" applyFont="1" applyAlignment="1">
      <alignment horizontal="center"/>
    </xf>
    <xf numFmtId="0" fontId="4" fillId="0" borderId="0" xfId="0" applyFont="1" applyAlignment="1">
      <alignment horizontal="center" vertical="top" wrapText="1"/>
    </xf>
    <xf numFmtId="0" fontId="3" fillId="0" borderId="0" xfId="0" applyFont="1" applyAlignment="1">
      <alignment horizontal="center" vertical="top" wrapText="1"/>
    </xf>
    <xf numFmtId="0" fontId="60" fillId="0" borderId="0" xfId="0" applyFont="1" applyAlignment="1">
      <alignment horizontal="center"/>
    </xf>
    <xf numFmtId="0" fontId="6" fillId="0" borderId="0" xfId="0" applyFont="1" applyAlignment="1">
      <alignment horizontal="center"/>
    </xf>
    <xf numFmtId="0" fontId="3" fillId="0" borderId="0" xfId="0" applyFont="1" applyAlignment="1">
      <alignment horizontal="center"/>
    </xf>
    <xf numFmtId="0" fontId="5" fillId="0" borderId="0" xfId="0" applyFont="1" applyAlignment="1">
      <alignment horizontal="center"/>
    </xf>
    <xf numFmtId="0" fontId="4" fillId="0" borderId="0" xfId="0" applyFont="1" applyAlignment="1">
      <alignment horizontal="center"/>
    </xf>
    <xf numFmtId="0" fontId="4" fillId="0" borderId="0" xfId="0" applyFont="1" applyAlignment="1">
      <alignment horizontal="center" vertical="top"/>
    </xf>
    <xf numFmtId="170" fontId="6" fillId="0" borderId="0" xfId="0" applyNumberFormat="1" applyFont="1" applyAlignment="1">
      <alignment horizontal="center"/>
    </xf>
    <xf numFmtId="170" fontId="6" fillId="0" borderId="0" xfId="0" applyNumberFormat="1" applyFont="1" applyAlignment="1">
      <alignment horizontal="right"/>
    </xf>
    <xf numFmtId="0" fontId="54" fillId="0" borderId="0" xfId="0" applyFont="1" applyAlignment="1">
      <alignment horizontal="center"/>
    </xf>
    <xf numFmtId="0" fontId="8" fillId="0" borderId="0" xfId="0" applyFont="1" applyAlignment="1">
      <alignment horizontal="center" vertical="top" wrapText="1"/>
    </xf>
    <xf numFmtId="0" fontId="10" fillId="0" borderId="0" xfId="0" applyFont="1" applyAlignment="1">
      <alignment horizontal="center" vertical="top" wrapText="1"/>
    </xf>
    <xf numFmtId="0" fontId="56" fillId="0" borderId="0" xfId="0" applyFont="1" applyAlignment="1">
      <alignment horizontal="left" vertical="justify"/>
    </xf>
    <xf numFmtId="0" fontId="55" fillId="0" borderId="0" xfId="0" applyFont="1" applyAlignment="1">
      <alignment horizontal="center"/>
    </xf>
    <xf numFmtId="0" fontId="57" fillId="0" borderId="0" xfId="0" applyFont="1" applyAlignment="1">
      <alignment horizontal="center"/>
    </xf>
    <xf numFmtId="0" fontId="58" fillId="0" borderId="0" xfId="0" applyFont="1" applyAlignment="1">
      <alignment horizontal="center"/>
    </xf>
    <xf numFmtId="0" fontId="54" fillId="0" borderId="7" xfId="0" applyFont="1" applyBorder="1" applyAlignment="1">
      <alignment horizontal="right"/>
    </xf>
    <xf numFmtId="0" fontId="8" fillId="0" borderId="16"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6" xfId="0" applyFont="1" applyBorder="1" applyAlignment="1">
      <alignment horizontal="center" vertical="top" wrapText="1"/>
    </xf>
    <xf numFmtId="0" fontId="8" fillId="0" borderId="17" xfId="0" applyFont="1" applyBorder="1" applyAlignment="1">
      <alignment horizontal="center" vertical="top" wrapText="1"/>
    </xf>
    <xf numFmtId="0" fontId="0" fillId="0" borderId="19" xfId="0" applyBorder="1" applyAlignment="1">
      <alignment horizontal="center" vertical="center" wrapText="1"/>
    </xf>
    <xf numFmtId="0" fontId="3" fillId="0" borderId="0" xfId="0" applyFont="1" applyAlignment="1">
      <alignment horizontal="justify" vertical="top" wrapText="1"/>
    </xf>
    <xf numFmtId="0" fontId="5" fillId="0" borderId="0" xfId="0" applyFont="1" applyAlignment="1">
      <alignment horizontal="justify" vertical="top" wrapText="1"/>
    </xf>
    <xf numFmtId="0" fontId="3" fillId="0" borderId="0" xfId="0" applyFont="1" applyAlignment="1">
      <alignment horizontal="justify" wrapText="1"/>
    </xf>
    <xf numFmtId="0" fontId="0" fillId="0" borderId="0" xfId="0" applyAlignment="1">
      <alignment horizontal="justify" wrapText="1"/>
    </xf>
    <xf numFmtId="0" fontId="3" fillId="0" borderId="0" xfId="0" quotePrefix="1" applyFont="1" applyAlignment="1">
      <alignment horizontal="left" vertical="top" wrapText="1" indent="2"/>
    </xf>
    <xf numFmtId="3" fontId="4" fillId="0" borderId="0" xfId="0" quotePrefix="1" applyNumberFormat="1" applyFont="1" applyAlignment="1">
      <alignment horizontal="justify" vertical="top" wrapText="1"/>
    </xf>
    <xf numFmtId="3" fontId="3" fillId="0" borderId="0" xfId="0" applyNumberFormat="1" applyFont="1" applyAlignment="1">
      <alignment horizontal="justify" vertical="top" wrapText="1"/>
    </xf>
    <xf numFmtId="3" fontId="3" fillId="0" borderId="0" xfId="0" quotePrefix="1" applyNumberFormat="1" applyFont="1" applyAlignment="1">
      <alignment horizontal="justify" vertical="top" wrapText="1"/>
    </xf>
    <xf numFmtId="0" fontId="3" fillId="0" borderId="0" xfId="0" quotePrefix="1" applyFont="1" applyAlignment="1">
      <alignment horizontal="justify" wrapText="1"/>
    </xf>
    <xf numFmtId="3" fontId="5" fillId="0" borderId="0" xfId="0" applyNumberFormat="1" applyFont="1" applyAlignment="1">
      <alignment horizontal="center" vertical="top"/>
    </xf>
    <xf numFmtId="0" fontId="3" fillId="0" borderId="0" xfId="0" quotePrefix="1" applyFont="1" applyAlignment="1">
      <alignment horizontal="justify" vertical="top" wrapText="1"/>
    </xf>
    <xf numFmtId="0" fontId="4" fillId="0" borderId="0" xfId="0" applyFont="1" applyAlignment="1">
      <alignment horizontal="justify" vertical="top" wrapText="1"/>
    </xf>
    <xf numFmtId="0" fontId="0" fillId="0" borderId="0" xfId="0"/>
    <xf numFmtId="0" fontId="3" fillId="0" borderId="0" xfId="0" quotePrefix="1" applyFont="1" applyAlignment="1">
      <alignment horizontal="left" vertical="top" wrapText="1"/>
    </xf>
    <xf numFmtId="0" fontId="60" fillId="0" borderId="0" xfId="0" applyFont="1" applyAlignment="1">
      <alignment horizontal="center" vertical="top"/>
    </xf>
    <xf numFmtId="0" fontId="5" fillId="0" borderId="0" xfId="0" applyFont="1" applyAlignment="1">
      <alignment horizontal="center" vertical="top"/>
    </xf>
    <xf numFmtId="0" fontId="2" fillId="0" borderId="0" xfId="0" applyFont="1" applyAlignment="1">
      <alignment horizontal="justify" vertical="center" wrapText="1"/>
    </xf>
    <xf numFmtId="0" fontId="1" fillId="0" borderId="0" xfId="0" applyFont="1" applyAlignment="1">
      <alignment horizontal="justify" vertical="top" wrapText="1"/>
    </xf>
    <xf numFmtId="0" fontId="4" fillId="0" borderId="0" xfId="0" applyFont="1" applyAlignment="1">
      <alignment horizontal="left" vertical="top" wrapText="1"/>
    </xf>
    <xf numFmtId="3" fontId="5" fillId="0" borderId="0" xfId="83" applyNumberFormat="1" applyFont="1" applyFill="1" applyBorder="1" applyAlignment="1">
      <alignment horizontal="justify" wrapText="1"/>
    </xf>
    <xf numFmtId="3" fontId="77" fillId="0" borderId="0" xfId="0" applyNumberFormat="1" applyFont="1" applyAlignment="1">
      <alignment horizontal="justify" wrapText="1"/>
    </xf>
    <xf numFmtId="3" fontId="5" fillId="0" borderId="0" xfId="83" quotePrefix="1" applyNumberFormat="1" applyFont="1" applyFill="1" applyBorder="1" applyAlignment="1">
      <alignment horizontal="justify" wrapText="1"/>
    </xf>
    <xf numFmtId="0" fontId="4" fillId="0" borderId="0" xfId="0" applyFont="1" applyAlignment="1">
      <alignment horizontal="left"/>
    </xf>
    <xf numFmtId="0" fontId="4" fillId="0" borderId="0" xfId="0" applyFont="1" applyAlignment="1">
      <alignment horizontal="left" vertical="center" wrapText="1"/>
    </xf>
    <xf numFmtId="0" fontId="1" fillId="0" borderId="0" xfId="0" applyFont="1" applyAlignment="1">
      <alignment wrapText="1"/>
    </xf>
    <xf numFmtId="3" fontId="3" fillId="0" borderId="0" xfId="83" quotePrefix="1" applyNumberFormat="1" applyFont="1" applyFill="1" applyBorder="1" applyAlignment="1">
      <alignment horizontal="justify" wrapText="1"/>
    </xf>
    <xf numFmtId="3" fontId="1" fillId="0" borderId="0" xfId="0" applyNumberFormat="1" applyFont="1" applyAlignment="1">
      <alignment horizontal="justify" wrapText="1"/>
    </xf>
    <xf numFmtId="169" fontId="6" fillId="0" borderId="0" xfId="0" applyNumberFormat="1" applyFont="1" applyAlignment="1">
      <alignment horizontal="center"/>
    </xf>
    <xf numFmtId="3" fontId="3" fillId="0" borderId="0" xfId="83" applyNumberFormat="1" applyFont="1" applyBorder="1" applyAlignment="1">
      <alignment horizontal="left" wrapText="1"/>
    </xf>
    <xf numFmtId="0" fontId="123" fillId="5" borderId="0" xfId="0" applyFont="1" applyFill="1" applyAlignment="1">
      <alignment horizontal="left" vertical="top" wrapText="1"/>
    </xf>
    <xf numFmtId="0" fontId="5" fillId="0" borderId="0" xfId="0" applyFont="1" applyAlignment="1">
      <alignment horizontal="left"/>
    </xf>
  </cellXfs>
  <cellStyles count="251">
    <cellStyle name="_x0001_" xfId="196" xr:uid="{00000000-0005-0000-0000-000000000000}"/>
    <cellStyle name="." xfId="2" xr:uid="{00000000-0005-0000-0000-000001000000}"/>
    <cellStyle name="??" xfId="3" xr:uid="{00000000-0005-0000-0000-000002000000}"/>
    <cellStyle name="?? [0.00]_PRODUCT DETAIL Q1" xfId="4" xr:uid="{00000000-0005-0000-0000-000003000000}"/>
    <cellStyle name="?? [0]" xfId="5" xr:uid="{00000000-0005-0000-0000-000004000000}"/>
    <cellStyle name="?_x001d_??%U©÷u&amp;H©÷9_x0008_? s_x000a__x0007__x0001__x0001_" xfId="6" xr:uid="{00000000-0005-0000-0000-000005000000}"/>
    <cellStyle name="???? [0.00]_PRODUCT DETAIL Q1" xfId="7" xr:uid="{00000000-0005-0000-0000-000006000000}"/>
    <cellStyle name="????_PRODUCT DETAIL Q1" xfId="8" xr:uid="{00000000-0005-0000-0000-000007000000}"/>
    <cellStyle name="???[0]_?? DI" xfId="9" xr:uid="{00000000-0005-0000-0000-000008000000}"/>
    <cellStyle name="???_?? DI" xfId="10" xr:uid="{00000000-0005-0000-0000-000009000000}"/>
    <cellStyle name="??[0]_MATL COST ANALYSIS" xfId="11" xr:uid="{00000000-0005-0000-0000-00000A000000}"/>
    <cellStyle name="??_ ??? ???? " xfId="12" xr:uid="{00000000-0005-0000-0000-00000B000000}"/>
    <cellStyle name="??_kc-elec system check list" xfId="13" xr:uid="{00000000-0005-0000-0000-00000C000000}"/>
    <cellStyle name="??A? [0]_laroux_1_¢¬???¢â? " xfId="14" xr:uid="{00000000-0005-0000-0000-00000D000000}"/>
    <cellStyle name="??A?_laroux_1_¢¬???¢â? " xfId="15" xr:uid="{00000000-0005-0000-0000-00000E000000}"/>
    <cellStyle name="?¡±¢¥?_?¨ù??¢´¢¥_¢¬???¢â? " xfId="16" xr:uid="{00000000-0005-0000-0000-00000F000000}"/>
    <cellStyle name="?ðÇ%U?&amp;H?_x0008_?s_x000a__x0007__x0001__x0001_" xfId="17" xr:uid="{00000000-0005-0000-0000-000010000000}"/>
    <cellStyle name="_Book1" xfId="18" xr:uid="{00000000-0005-0000-0000-000011000000}"/>
    <cellStyle name="_KT (2)" xfId="19" xr:uid="{00000000-0005-0000-0000-000012000000}"/>
    <cellStyle name="_KT (2)_1" xfId="20" xr:uid="{00000000-0005-0000-0000-000013000000}"/>
    <cellStyle name="_KT (2)_2" xfId="21" xr:uid="{00000000-0005-0000-0000-000014000000}"/>
    <cellStyle name="_KT (2)_2_TG-TH" xfId="22" xr:uid="{00000000-0005-0000-0000-000015000000}"/>
    <cellStyle name="_KT (2)_3" xfId="23" xr:uid="{00000000-0005-0000-0000-000016000000}"/>
    <cellStyle name="_KT (2)_3_TG-TH" xfId="24" xr:uid="{00000000-0005-0000-0000-000017000000}"/>
    <cellStyle name="_KT (2)_4" xfId="25" xr:uid="{00000000-0005-0000-0000-000018000000}"/>
    <cellStyle name="_KT (2)_4_TG-TH" xfId="26" xr:uid="{00000000-0005-0000-0000-000019000000}"/>
    <cellStyle name="_KT (2)_5" xfId="27" xr:uid="{00000000-0005-0000-0000-00001A000000}"/>
    <cellStyle name="_KT (2)_TG-TH" xfId="28" xr:uid="{00000000-0005-0000-0000-00001B000000}"/>
    <cellStyle name="_KT_TG" xfId="29" xr:uid="{00000000-0005-0000-0000-00001C000000}"/>
    <cellStyle name="_KT_TG_1" xfId="30" xr:uid="{00000000-0005-0000-0000-00001D000000}"/>
    <cellStyle name="_KT_TG_2" xfId="31" xr:uid="{00000000-0005-0000-0000-00001E000000}"/>
    <cellStyle name="_KT_TG_3" xfId="32" xr:uid="{00000000-0005-0000-0000-00001F000000}"/>
    <cellStyle name="_KT_TG_4" xfId="33" xr:uid="{00000000-0005-0000-0000-000020000000}"/>
    <cellStyle name="_SOCAI2009.ch3" xfId="34" xr:uid="{00000000-0005-0000-0000-000021000000}"/>
    <cellStyle name="_TG-TH" xfId="35" xr:uid="{00000000-0005-0000-0000-000022000000}"/>
    <cellStyle name="_TG-TH_1" xfId="36" xr:uid="{00000000-0005-0000-0000-000023000000}"/>
    <cellStyle name="_TG-TH_2" xfId="37" xr:uid="{00000000-0005-0000-0000-000024000000}"/>
    <cellStyle name="_TG-TH_3" xfId="38" xr:uid="{00000000-0005-0000-0000-000025000000}"/>
    <cellStyle name="_TG-TH_4" xfId="39" xr:uid="{00000000-0005-0000-0000-000026000000}"/>
    <cellStyle name="¤@¯ë_01" xfId="40" xr:uid="{00000000-0005-0000-0000-000027000000}"/>
    <cellStyle name="•W€_STDFOR" xfId="41" xr:uid="{00000000-0005-0000-0000-000028000000}"/>
    <cellStyle name="0,0_x000d__x000a_NA_x000d__x000a_" xfId="42" xr:uid="{00000000-0005-0000-0000-000029000000}"/>
    <cellStyle name="1" xfId="43" xr:uid="{00000000-0005-0000-0000-00002A000000}"/>
    <cellStyle name="15" xfId="44" xr:uid="{00000000-0005-0000-0000-00002B000000}"/>
    <cellStyle name="¹éºÐÀ²_      " xfId="45" xr:uid="{00000000-0005-0000-0000-00002C000000}"/>
    <cellStyle name="2" xfId="46" xr:uid="{00000000-0005-0000-0000-00002D000000}"/>
    <cellStyle name="20" xfId="47" xr:uid="{00000000-0005-0000-0000-00002E000000}"/>
    <cellStyle name="3" xfId="48" xr:uid="{00000000-0005-0000-0000-00002F000000}"/>
    <cellStyle name="³f¹ô[0]_ÿÿÿÿÿÿ" xfId="49" xr:uid="{00000000-0005-0000-0000-000030000000}"/>
    <cellStyle name="³f¹ô_ÿÿÿÿÿÿ" xfId="50" xr:uid="{00000000-0005-0000-0000-000031000000}"/>
    <cellStyle name="4" xfId="51" xr:uid="{00000000-0005-0000-0000-000032000000}"/>
    <cellStyle name="ÅëÈ­ [0]_      " xfId="53" xr:uid="{00000000-0005-0000-0000-000033000000}"/>
    <cellStyle name="AeE­ [0]_INQUIRY ¿?¾÷AßAø " xfId="54" xr:uid="{00000000-0005-0000-0000-000034000000}"/>
    <cellStyle name="ÅëÈ­ [0]_S" xfId="55" xr:uid="{00000000-0005-0000-0000-000035000000}"/>
    <cellStyle name="ÅëÈ­_      " xfId="56" xr:uid="{00000000-0005-0000-0000-000036000000}"/>
    <cellStyle name="AeE­_INQUIRY ¿?¾÷AßAø " xfId="57" xr:uid="{00000000-0005-0000-0000-000037000000}"/>
    <cellStyle name="ÅëÈ­_L601CPT" xfId="58" xr:uid="{00000000-0005-0000-0000-000038000000}"/>
    <cellStyle name="ÄÞ¸¶ [0]_      " xfId="59" xr:uid="{00000000-0005-0000-0000-000039000000}"/>
    <cellStyle name="AÞ¸¶ [0]_INQUIRY ¿?¾÷AßAø " xfId="60" xr:uid="{00000000-0005-0000-0000-00003A000000}"/>
    <cellStyle name="ÄÞ¸¶ [0]_L601CPT" xfId="61" xr:uid="{00000000-0005-0000-0000-00003B000000}"/>
    <cellStyle name="ÄÞ¸¶_      " xfId="62" xr:uid="{00000000-0005-0000-0000-00003C000000}"/>
    <cellStyle name="AÞ¸¶_INQUIRY ¿?¾÷AßAø " xfId="63" xr:uid="{00000000-0005-0000-0000-00003D000000}"/>
    <cellStyle name="ÄÞ¸¶_L601CPT" xfId="64" xr:uid="{00000000-0005-0000-0000-00003E000000}"/>
    <cellStyle name="AutoFormat Options" xfId="65" xr:uid="{00000000-0005-0000-0000-00003F000000}"/>
    <cellStyle name="blank" xfId="66" xr:uid="{00000000-0005-0000-0000-000040000000}"/>
    <cellStyle name="C?AØ_¿?¾÷CoE² " xfId="67" xr:uid="{00000000-0005-0000-0000-000041000000}"/>
    <cellStyle name="Ç¥ÁØ_      " xfId="68" xr:uid="{00000000-0005-0000-0000-000042000000}"/>
    <cellStyle name="C￥AØ_¿μ¾÷CoE² " xfId="69" xr:uid="{00000000-0005-0000-0000-000043000000}"/>
    <cellStyle name="Ç¥ÁØ_laroux_4_ÃÑÇÕ°è " xfId="70" xr:uid="{00000000-0005-0000-0000-000044000000}"/>
    <cellStyle name="C￥AØ_Sheet1_¿μ¾÷CoE² " xfId="71" xr:uid="{00000000-0005-0000-0000-000045000000}"/>
    <cellStyle name="Calc Currency (0)" xfId="72" xr:uid="{00000000-0005-0000-0000-000046000000}"/>
    <cellStyle name="Calc Currency (2)" xfId="73" xr:uid="{00000000-0005-0000-0000-000047000000}"/>
    <cellStyle name="Calc Percent (0)" xfId="74" xr:uid="{00000000-0005-0000-0000-000048000000}"/>
    <cellStyle name="Calc Percent (1)" xfId="75" xr:uid="{00000000-0005-0000-0000-000049000000}"/>
    <cellStyle name="Calc Percent (2)" xfId="76" xr:uid="{00000000-0005-0000-0000-00004A000000}"/>
    <cellStyle name="Calc Units (0)" xfId="77" xr:uid="{00000000-0005-0000-0000-00004B000000}"/>
    <cellStyle name="Calc Units (1)" xfId="78" xr:uid="{00000000-0005-0000-0000-00004C000000}"/>
    <cellStyle name="Calc Units (2)" xfId="79" xr:uid="{00000000-0005-0000-0000-00004D000000}"/>
    <cellStyle name="category" xfId="80" xr:uid="{00000000-0005-0000-0000-00004E000000}"/>
    <cellStyle name="Cerrency_Sheet2_XANGDAU" xfId="81" xr:uid="{00000000-0005-0000-0000-00004F000000}"/>
    <cellStyle name="Comma" xfId="83" builtinId="3"/>
    <cellStyle name="Comma [00]" xfId="84" xr:uid="{00000000-0005-0000-0000-000052000000}"/>
    <cellStyle name="comma zerodec" xfId="85" xr:uid="{00000000-0005-0000-0000-000053000000}"/>
    <cellStyle name="Comma0" xfId="86" xr:uid="{00000000-0005-0000-0000-000054000000}"/>
    <cellStyle name="Currency [00]" xfId="87" xr:uid="{00000000-0005-0000-0000-000055000000}"/>
    <cellStyle name="Currency0" xfId="88" xr:uid="{00000000-0005-0000-0000-000056000000}"/>
    <cellStyle name="Currency1" xfId="89" xr:uid="{00000000-0005-0000-0000-000057000000}"/>
    <cellStyle name="CHUONG" xfId="82" xr:uid="{00000000-0005-0000-0000-000050000000}"/>
    <cellStyle name="Date" xfId="90" xr:uid="{00000000-0005-0000-0000-000058000000}"/>
    <cellStyle name="Date Short" xfId="91" xr:uid="{00000000-0005-0000-0000-000059000000}"/>
    <cellStyle name="Date_Bao Cao Kiem Tra  trung bay Ke milk-yomilk CK 2" xfId="92" xr:uid="{00000000-0005-0000-0000-00005A000000}"/>
    <cellStyle name="DELTA" xfId="93" xr:uid="{00000000-0005-0000-0000-00005B000000}"/>
    <cellStyle name="Dezimal [0]_68574_Materialbedarfsliste" xfId="94" xr:uid="{00000000-0005-0000-0000-00005C000000}"/>
    <cellStyle name="Dezimal_68574_Materialbedarfsliste" xfId="95" xr:uid="{00000000-0005-0000-0000-00005D000000}"/>
    <cellStyle name="Dollar (zero dec)" xfId="96" xr:uid="{00000000-0005-0000-0000-00005E000000}"/>
    <cellStyle name="Enter Currency (0)" xfId="97" xr:uid="{00000000-0005-0000-0000-00005F000000}"/>
    <cellStyle name="Enter Currency (2)" xfId="98" xr:uid="{00000000-0005-0000-0000-000060000000}"/>
    <cellStyle name="Enter Units (0)" xfId="99" xr:uid="{00000000-0005-0000-0000-000061000000}"/>
    <cellStyle name="Enter Units (1)" xfId="100" xr:uid="{00000000-0005-0000-0000-000062000000}"/>
    <cellStyle name="Enter Units (2)" xfId="101" xr:uid="{00000000-0005-0000-0000-000063000000}"/>
    <cellStyle name="Euro" xfId="102" xr:uid="{00000000-0005-0000-0000-000064000000}"/>
    <cellStyle name="F2" xfId="103" xr:uid="{00000000-0005-0000-0000-000065000000}"/>
    <cellStyle name="F3" xfId="104" xr:uid="{00000000-0005-0000-0000-000066000000}"/>
    <cellStyle name="F4" xfId="105" xr:uid="{00000000-0005-0000-0000-000067000000}"/>
    <cellStyle name="F5" xfId="106" xr:uid="{00000000-0005-0000-0000-000068000000}"/>
    <cellStyle name="F6" xfId="107" xr:uid="{00000000-0005-0000-0000-000069000000}"/>
    <cellStyle name="F7" xfId="108" xr:uid="{00000000-0005-0000-0000-00006A000000}"/>
    <cellStyle name="F8" xfId="109" xr:uid="{00000000-0005-0000-0000-00006B000000}"/>
    <cellStyle name="Fixed" xfId="110" xr:uid="{00000000-0005-0000-0000-00006C000000}"/>
    <cellStyle name="Grey" xfId="111" xr:uid="{00000000-0005-0000-0000-00006D000000}"/>
    <cellStyle name="ha" xfId="112" xr:uid="{00000000-0005-0000-0000-00006E000000}"/>
    <cellStyle name="Header" xfId="113" xr:uid="{00000000-0005-0000-0000-00006F000000}"/>
    <cellStyle name="Header1" xfId="114" xr:uid="{00000000-0005-0000-0000-000070000000}"/>
    <cellStyle name="Header2" xfId="115" xr:uid="{00000000-0005-0000-0000-000071000000}"/>
    <cellStyle name="Heading 1" xfId="116" builtinId="16" customBuiltin="1"/>
    <cellStyle name="Heading 2" xfId="117" builtinId="17" customBuiltin="1"/>
    <cellStyle name="Heading1" xfId="118" xr:uid="{00000000-0005-0000-0000-000074000000}"/>
    <cellStyle name="Heading2" xfId="119" xr:uid="{00000000-0005-0000-0000-000075000000}"/>
    <cellStyle name="headoption" xfId="120" xr:uid="{00000000-0005-0000-0000-000076000000}"/>
    <cellStyle name="Hoa-Scholl" xfId="121" xr:uid="{00000000-0005-0000-0000-000077000000}"/>
    <cellStyle name="Input" xfId="122" builtinId="20" customBuiltin="1"/>
    <cellStyle name="Input [yellow]" xfId="123" xr:uid="{00000000-0005-0000-0000-000079000000}"/>
    <cellStyle name="Ledger 17 x 11 in" xfId="124" xr:uid="{00000000-0005-0000-0000-00007A000000}"/>
    <cellStyle name="Line" xfId="125" xr:uid="{00000000-0005-0000-0000-00007B000000}"/>
    <cellStyle name="Link Currency (0)" xfId="126" xr:uid="{00000000-0005-0000-0000-00007C000000}"/>
    <cellStyle name="Link Currency (2)" xfId="127" xr:uid="{00000000-0005-0000-0000-00007D000000}"/>
    <cellStyle name="Link Units (0)" xfId="128" xr:uid="{00000000-0005-0000-0000-00007E000000}"/>
    <cellStyle name="Link Units (1)" xfId="129" xr:uid="{00000000-0005-0000-0000-00007F000000}"/>
    <cellStyle name="Link Units (2)" xfId="130" xr:uid="{00000000-0005-0000-0000-000080000000}"/>
    <cellStyle name="Milliers [0]_AR1194" xfId="131" xr:uid="{00000000-0005-0000-0000-000081000000}"/>
    <cellStyle name="Milliers_AR1194" xfId="132" xr:uid="{00000000-0005-0000-0000-000082000000}"/>
    <cellStyle name="Model" xfId="133" xr:uid="{00000000-0005-0000-0000-000083000000}"/>
    <cellStyle name="moi" xfId="134" xr:uid="{00000000-0005-0000-0000-000084000000}"/>
    <cellStyle name="Monétaire [0]_AR1194" xfId="135" xr:uid="{00000000-0005-0000-0000-000085000000}"/>
    <cellStyle name="Monétaire_AR1194" xfId="136" xr:uid="{00000000-0005-0000-0000-000086000000}"/>
    <cellStyle name="n" xfId="137" xr:uid="{00000000-0005-0000-0000-000087000000}"/>
    <cellStyle name="New Times Roman" xfId="138" xr:uid="{00000000-0005-0000-0000-000088000000}"/>
    <cellStyle name="no dec" xfId="139" xr:uid="{00000000-0005-0000-0000-000089000000}"/>
    <cellStyle name="ÑONVÒ" xfId="140" xr:uid="{00000000-0005-0000-0000-00008A000000}"/>
    <cellStyle name="Normal" xfId="0" builtinId="0"/>
    <cellStyle name="Normal - Style1" xfId="141" xr:uid="{00000000-0005-0000-0000-00008C000000}"/>
    <cellStyle name="Normal - 유형1" xfId="142" xr:uid="{00000000-0005-0000-0000-00008D000000}"/>
    <cellStyle name="Normal_Ketoan" xfId="143" xr:uid="{00000000-0005-0000-0000-00008E000000}"/>
    <cellStyle name="Normal_PTNHA" xfId="144" xr:uid="{00000000-0005-0000-0000-00008F000000}"/>
    <cellStyle name="Normal1" xfId="145" xr:uid="{00000000-0005-0000-0000-000090000000}"/>
    <cellStyle name="oft Excel]_x000d__x000a_Comment=open=/f ‚ðw’è‚·‚é‚ÆAƒ†[ƒU[’è‹`ŠÖ”‚ðŠÖ”“\‚è•t‚¯‚Ìˆê——‚É“o˜^‚·‚é‚±‚Æ‚ª‚Å‚«‚Ü‚·B_x000d__x000a_Maximized" xfId="146" xr:uid="{00000000-0005-0000-0000-000091000000}"/>
    <cellStyle name="omma [0]_Mktg Prog" xfId="147" xr:uid="{00000000-0005-0000-0000-000092000000}"/>
    <cellStyle name="ormal_Sheet1_1" xfId="148" xr:uid="{00000000-0005-0000-0000-000093000000}"/>
    <cellStyle name="paint" xfId="149" xr:uid="{00000000-0005-0000-0000-000094000000}"/>
    <cellStyle name="Percent (0)" xfId="150" xr:uid="{00000000-0005-0000-0000-000095000000}"/>
    <cellStyle name="Percent [0]" xfId="151" xr:uid="{00000000-0005-0000-0000-000096000000}"/>
    <cellStyle name="Percent [00]" xfId="152" xr:uid="{00000000-0005-0000-0000-000097000000}"/>
    <cellStyle name="Percent [2]" xfId="153" xr:uid="{00000000-0005-0000-0000-000098000000}"/>
    <cellStyle name="PERCENTAGE" xfId="154" xr:uid="{00000000-0005-0000-0000-000099000000}"/>
    <cellStyle name="PrePop Currency (0)" xfId="156" xr:uid="{00000000-0005-0000-0000-00009A000000}"/>
    <cellStyle name="PrePop Currency (2)" xfId="157" xr:uid="{00000000-0005-0000-0000-00009B000000}"/>
    <cellStyle name="PrePop Units (0)" xfId="158" xr:uid="{00000000-0005-0000-0000-00009C000000}"/>
    <cellStyle name="PrePop Units (1)" xfId="159" xr:uid="{00000000-0005-0000-0000-00009D000000}"/>
    <cellStyle name="PrePop Units (2)" xfId="160" xr:uid="{00000000-0005-0000-0000-00009E000000}"/>
    <cellStyle name="pricing" xfId="161" xr:uid="{00000000-0005-0000-0000-00009F000000}"/>
    <cellStyle name="PSChar" xfId="162" xr:uid="{00000000-0005-0000-0000-0000A0000000}"/>
    <cellStyle name="PSDate" xfId="163" xr:uid="{00000000-0005-0000-0000-0000A1000000}"/>
    <cellStyle name="PSDec" xfId="164" xr:uid="{00000000-0005-0000-0000-0000A2000000}"/>
    <cellStyle name="PSHeading" xfId="165" xr:uid="{00000000-0005-0000-0000-0000A3000000}"/>
    <cellStyle name="PSInt" xfId="166" xr:uid="{00000000-0005-0000-0000-0000A4000000}"/>
    <cellStyle name="PSSpacer" xfId="167" xr:uid="{00000000-0005-0000-0000-0000A5000000}"/>
    <cellStyle name="Standard_Anpassen der Amortisation" xfId="168" xr:uid="{00000000-0005-0000-0000-0000A6000000}"/>
    <cellStyle name="Style 1" xfId="1" xr:uid="{00000000-0005-0000-0000-0000A7000000}"/>
    <cellStyle name="Style 2" xfId="52" xr:uid="{00000000-0005-0000-0000-0000A8000000}"/>
    <cellStyle name="Style 3" xfId="155" xr:uid="{00000000-0005-0000-0000-0000A9000000}"/>
    <cellStyle name="Style 4" xfId="170" xr:uid="{00000000-0005-0000-0000-0000AA000000}"/>
    <cellStyle name="subhead" xfId="169" xr:uid="{00000000-0005-0000-0000-0000AB000000}"/>
    <cellStyle name="T" xfId="171" xr:uid="{00000000-0005-0000-0000-0000AC000000}"/>
    <cellStyle name="T_Bao cao kttb milk yomilkYAO-mien bac" xfId="172" xr:uid="{00000000-0005-0000-0000-0000AD000000}"/>
    <cellStyle name="T_bc_km_ngay" xfId="173" xr:uid="{00000000-0005-0000-0000-0000AE000000}"/>
    <cellStyle name="T_Book1" xfId="174" xr:uid="{00000000-0005-0000-0000-0000AF000000}"/>
    <cellStyle name="T_Book1_1" xfId="175" xr:uid="{00000000-0005-0000-0000-0000B0000000}"/>
    <cellStyle name="T_Book1_Book1" xfId="176" xr:uid="{00000000-0005-0000-0000-0000B1000000}"/>
    <cellStyle name="T_Book1_SOCAI2009.ch3" xfId="177" xr:uid="{00000000-0005-0000-0000-0000B2000000}"/>
    <cellStyle name="T_Cac bao cao TB  Milk-Yomilk-co Ke- CK 1-Vinh Thang" xfId="178" xr:uid="{00000000-0005-0000-0000-0000B3000000}"/>
    <cellStyle name="T_cham diem Milk chu ky2-ANH MINH" xfId="179" xr:uid="{00000000-0005-0000-0000-0000B4000000}"/>
    <cellStyle name="T_cham trung bay ck 1 m.Bac milk co ke 2" xfId="180" xr:uid="{00000000-0005-0000-0000-0000B5000000}"/>
    <cellStyle name="T_cham trung bay yao smart milk ck 2 mien Bac" xfId="181" xr:uid="{00000000-0005-0000-0000-0000B6000000}"/>
    <cellStyle name="T_danh sach chua nop bcao trung bay sua chua  tinh den 1-3-06" xfId="182" xr:uid="{00000000-0005-0000-0000-0000B7000000}"/>
    <cellStyle name="T_Danh sach KH TB MilkYomilk Yao  Smart chu ky 2-Vinh Thang" xfId="183" xr:uid="{00000000-0005-0000-0000-0000B8000000}"/>
    <cellStyle name="T_Danh sach KH trung bay MilkYomilk co ke chu ky 2-Vinh Thang" xfId="184" xr:uid="{00000000-0005-0000-0000-0000B9000000}"/>
    <cellStyle name="T_DSACH MILK YO MILK CK 2 M.BAC" xfId="185" xr:uid="{00000000-0005-0000-0000-0000BA000000}"/>
    <cellStyle name="T_DSKH Tbay Milk , Yomilk CK 2 Vu Thi Hanh" xfId="186" xr:uid="{00000000-0005-0000-0000-0000BB000000}"/>
    <cellStyle name="T_form ton kho CK 2 tuan 8" xfId="187" xr:uid="{00000000-0005-0000-0000-0000BC000000}"/>
    <cellStyle name="T_NPP Khanh Vinh Thai Nguyen - BC KTTB_CTrinh_TB__20_loc__Milk_Yomilk_CK1" xfId="188" xr:uid="{00000000-0005-0000-0000-0000BD000000}"/>
    <cellStyle name="T_Sheet1" xfId="189" xr:uid="{00000000-0005-0000-0000-0000BE000000}"/>
    <cellStyle name="T_SOCAI2009.ch3" xfId="190" xr:uid="{00000000-0005-0000-0000-0000BF000000}"/>
    <cellStyle name="T_sua chua cham trung bay  mien Bac" xfId="191" xr:uid="{00000000-0005-0000-0000-0000C0000000}"/>
    <cellStyle name="Text Indent A" xfId="192" xr:uid="{00000000-0005-0000-0000-0000C1000000}"/>
    <cellStyle name="Text Indent B" xfId="193" xr:uid="{00000000-0005-0000-0000-0000C2000000}"/>
    <cellStyle name="Text Indent C" xfId="194" xr:uid="{00000000-0005-0000-0000-0000C3000000}"/>
    <cellStyle name="Total" xfId="200" builtinId="25" customBuiltin="1"/>
    <cellStyle name="th" xfId="195" xr:uid="{00000000-0005-0000-0000-0000C4000000}"/>
    <cellStyle name="þ_x001d_ð¤_x000c_¯þ_x0014__x000d_¨þU_x0001_À_x0004_ _x0015__x000f__x0001_" xfId="197" xr:uid="{00000000-0005-0000-0000-0000C5000000}"/>
    <cellStyle name="þ_x001d_ð¤_x000c_¯þ_x0014__x000d_¨þU_x0001_À_x0004_ _x0015__x000f__x0001__x0001_" xfId="198" xr:uid="{00000000-0005-0000-0000-0000C6000000}"/>
    <cellStyle name="þ_x001d_ðK_x000c_Fý_x001b__x000d_9ýU_x0001_Ð_x0008_¦)_x0007__x0001__x0001_" xfId="199" xr:uid="{00000000-0005-0000-0000-0000C7000000}"/>
    <cellStyle name="viet" xfId="201" xr:uid="{00000000-0005-0000-0000-0000C9000000}"/>
    <cellStyle name="viet2" xfId="202" xr:uid="{00000000-0005-0000-0000-0000CA000000}"/>
    <cellStyle name="VN new romanNormal" xfId="203" xr:uid="{00000000-0005-0000-0000-0000CB000000}"/>
    <cellStyle name="VN time new roman" xfId="204" xr:uid="{00000000-0005-0000-0000-0000CC000000}"/>
    <cellStyle name="vnbo" xfId="205" xr:uid="{00000000-0005-0000-0000-0000CD000000}"/>
    <cellStyle name="vntxt1" xfId="210" xr:uid="{00000000-0005-0000-0000-0000D2000000}"/>
    <cellStyle name="vntxt2" xfId="211" xr:uid="{00000000-0005-0000-0000-0000D3000000}"/>
    <cellStyle name="vnhead1" xfId="206" xr:uid="{00000000-0005-0000-0000-0000CE000000}"/>
    <cellStyle name="vnhead2" xfId="207" xr:uid="{00000000-0005-0000-0000-0000CF000000}"/>
    <cellStyle name="vnhead3" xfId="208" xr:uid="{00000000-0005-0000-0000-0000D0000000}"/>
    <cellStyle name="vnhead4" xfId="209" xr:uid="{00000000-0005-0000-0000-0000D1000000}"/>
    <cellStyle name="Währung [0]_68574_Materialbedarfsliste" xfId="212" xr:uid="{00000000-0005-0000-0000-0000D4000000}"/>
    <cellStyle name="Währung_68574_Materialbedarfsliste" xfId="213" xr:uid="{00000000-0005-0000-0000-0000D5000000}"/>
    <cellStyle name="xuan" xfId="214" xr:uid="{00000000-0005-0000-0000-0000D6000000}"/>
    <cellStyle name="เครื่องหมายสกุลเงิน [0]_FTC_OFFER" xfId="215" xr:uid="{00000000-0005-0000-0000-0000D7000000}"/>
    <cellStyle name="เครื่องหมายสกุลเงิน_FTC_OFFER" xfId="216" xr:uid="{00000000-0005-0000-0000-0000D8000000}"/>
    <cellStyle name="ปกติ_FTC_OFFER" xfId="217" xr:uid="{00000000-0005-0000-0000-0000D9000000}"/>
    <cellStyle name=" [0.00]_ Att. 1- Cover" xfId="248" xr:uid="{00000000-0005-0000-0000-0000DA000000}"/>
    <cellStyle name="_ Att. 1- Cover" xfId="249" xr:uid="{00000000-0005-0000-0000-0000DB000000}"/>
    <cellStyle name="?_ Att. 1- Cover" xfId="250" xr:uid="{00000000-0005-0000-0000-0000DC000000}"/>
    <cellStyle name="똿뗦먛귟 [0.00]_PRODUCT DETAIL Q1" xfId="218" xr:uid="{00000000-0005-0000-0000-0000DD000000}"/>
    <cellStyle name="똿뗦먛귟_PRODUCT DETAIL Q1" xfId="219" xr:uid="{00000000-0005-0000-0000-0000DE000000}"/>
    <cellStyle name="믅됞 [0.00]_PRODUCT DETAIL Q1" xfId="220" xr:uid="{00000000-0005-0000-0000-0000DF000000}"/>
    <cellStyle name="믅됞_PRODUCT DETAIL Q1" xfId="221" xr:uid="{00000000-0005-0000-0000-0000E0000000}"/>
    <cellStyle name="백분율_95" xfId="222" xr:uid="{00000000-0005-0000-0000-0000E1000000}"/>
    <cellStyle name="뷭?_BOOKSHIP" xfId="223" xr:uid="{00000000-0005-0000-0000-0000E2000000}"/>
    <cellStyle name="콤마 [ - 유형1" xfId="227" xr:uid="{00000000-0005-0000-0000-0000E3000000}"/>
    <cellStyle name="콤마 [ - 유형2" xfId="228" xr:uid="{00000000-0005-0000-0000-0000E4000000}"/>
    <cellStyle name="콤마 [ - 유형3" xfId="229" xr:uid="{00000000-0005-0000-0000-0000E5000000}"/>
    <cellStyle name="콤마 [ - 유형4" xfId="230" xr:uid="{00000000-0005-0000-0000-0000E6000000}"/>
    <cellStyle name="콤마 [ - 유형5" xfId="231" xr:uid="{00000000-0005-0000-0000-0000E7000000}"/>
    <cellStyle name="콤마 [ - 유형6" xfId="232" xr:uid="{00000000-0005-0000-0000-0000E8000000}"/>
    <cellStyle name="콤마 [ - 유형7" xfId="233" xr:uid="{00000000-0005-0000-0000-0000E9000000}"/>
    <cellStyle name="콤마 [ - 유형8" xfId="234" xr:uid="{00000000-0005-0000-0000-0000EA000000}"/>
    <cellStyle name="콤마 [0]_ 비목별 월별기술 " xfId="235" xr:uid="{00000000-0005-0000-0000-0000EB000000}"/>
    <cellStyle name="콤마_ 비목별 월별기술 " xfId="236" xr:uid="{00000000-0005-0000-0000-0000EC000000}"/>
    <cellStyle name="통화 [0]_1202" xfId="237" xr:uid="{00000000-0005-0000-0000-0000ED000000}"/>
    <cellStyle name="통화_1202" xfId="238" xr:uid="{00000000-0005-0000-0000-0000EE000000}"/>
    <cellStyle name="표준_(정보부문)월별인원계획" xfId="239" xr:uid="{00000000-0005-0000-0000-0000EF000000}"/>
    <cellStyle name="一般_00Q3902REV.1" xfId="224" xr:uid="{00000000-0005-0000-0000-0000F0000000}"/>
    <cellStyle name="千分位[0]_00Q3902REV.1" xfId="225" xr:uid="{00000000-0005-0000-0000-0000F1000000}"/>
    <cellStyle name="千分位_00Q3902REV.1" xfId="226" xr:uid="{00000000-0005-0000-0000-0000F2000000}"/>
    <cellStyle name="桁区切り [0.00]_List-dwg瑩畳䵜楡" xfId="240" xr:uid="{00000000-0005-0000-0000-0000F3000000}"/>
    <cellStyle name="桁区切り_List-dwgist-" xfId="241" xr:uid="{00000000-0005-0000-0000-0000F4000000}"/>
    <cellStyle name="標準_Financial Prpsl" xfId="242" xr:uid="{00000000-0005-0000-0000-0000F5000000}"/>
    <cellStyle name="貨幣 [0]_00Q3902REV.1" xfId="243" xr:uid="{00000000-0005-0000-0000-0000F6000000}"/>
    <cellStyle name="貨幣[0]_BRE" xfId="244" xr:uid="{00000000-0005-0000-0000-0000F7000000}"/>
    <cellStyle name="貨幣_00Q3902REV.1" xfId="245" xr:uid="{00000000-0005-0000-0000-0000F8000000}"/>
    <cellStyle name="通貨 [0.00]_List-dwgwg" xfId="246" xr:uid="{00000000-0005-0000-0000-0000F9000000}"/>
    <cellStyle name="通貨_List-dwgis" xfId="247" xr:uid="{00000000-0005-0000-0000-0000FA000000}"/>
  </cellStyles>
  <dxfs count="1">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22"/>
  <sheetViews>
    <sheetView topLeftCell="A88" zoomScale="120" workbookViewId="0">
      <selection activeCell="C19" sqref="C19"/>
    </sheetView>
  </sheetViews>
  <sheetFormatPr defaultRowHeight="12"/>
  <cols>
    <col min="1" max="1" width="41.42578125" style="258" customWidth="1"/>
    <col min="2" max="2" width="10" style="258" customWidth="1"/>
    <col min="3" max="3" width="9.140625" style="258"/>
    <col min="4" max="4" width="17.140625" style="258" customWidth="1"/>
    <col min="5" max="5" width="16.85546875" style="258" customWidth="1"/>
    <col min="6" max="16384" width="9.140625" style="258"/>
  </cols>
  <sheetData>
    <row r="1" spans="1:6" s="255" customFormat="1">
      <c r="A1" s="321" t="s">
        <v>193</v>
      </c>
      <c r="B1" s="322"/>
      <c r="C1" s="255" t="s">
        <v>739</v>
      </c>
    </row>
    <row r="2" spans="1:6" s="255" customFormat="1">
      <c r="A2" s="322" t="s">
        <v>717</v>
      </c>
      <c r="B2" s="322"/>
      <c r="C2" s="255" t="s">
        <v>716</v>
      </c>
    </row>
    <row r="3" spans="1:6" s="255" customFormat="1">
      <c r="A3" s="322" t="s">
        <v>38</v>
      </c>
      <c r="B3" s="322"/>
    </row>
    <row r="4" spans="1:6" s="255" customFormat="1">
      <c r="C4" s="322" t="s">
        <v>500</v>
      </c>
      <c r="D4" s="322"/>
    </row>
    <row r="5" spans="1:6" s="255" customFormat="1" ht="20.100000000000001" customHeight="1">
      <c r="A5" s="323" t="s">
        <v>740</v>
      </c>
      <c r="B5" s="322"/>
      <c r="C5" s="322"/>
      <c r="D5" s="322"/>
    </row>
    <row r="6" spans="1:6" s="255" customFormat="1"/>
    <row r="7" spans="1:6" s="255" customFormat="1"/>
    <row r="8" spans="1:6" s="255" customFormat="1">
      <c r="A8" s="256" t="s">
        <v>400</v>
      </c>
      <c r="B8" s="256" t="s">
        <v>501</v>
      </c>
      <c r="C8" s="256" t="s">
        <v>466</v>
      </c>
      <c r="D8" s="256" t="s">
        <v>502</v>
      </c>
      <c r="E8" s="256" t="s">
        <v>462</v>
      </c>
      <c r="F8" s="256"/>
    </row>
    <row r="9" spans="1:6">
      <c r="A9" s="257" t="s">
        <v>398</v>
      </c>
      <c r="B9" s="257"/>
      <c r="C9" s="257"/>
      <c r="D9" s="262"/>
      <c r="E9" s="262"/>
    </row>
    <row r="10" spans="1:6">
      <c r="A10" s="257" t="s">
        <v>503</v>
      </c>
      <c r="B10" s="257" t="s">
        <v>504</v>
      </c>
      <c r="C10" s="257" t="s">
        <v>203</v>
      </c>
      <c r="D10" s="262">
        <f>+D11+D14+D17+D24+D27</f>
        <v>125446678125</v>
      </c>
      <c r="E10" s="262">
        <f>+E11+E14+E17+E24+E27</f>
        <v>107946168819</v>
      </c>
    </row>
    <row r="11" spans="1:6">
      <c r="A11" s="257" t="s">
        <v>467</v>
      </c>
      <c r="B11" s="257" t="s">
        <v>505</v>
      </c>
      <c r="C11" s="257"/>
      <c r="D11" s="262">
        <f>SUM(D12:D13)</f>
        <v>49761609423</v>
      </c>
      <c r="E11" s="262">
        <f>SUM(E12:E13)</f>
        <v>23159773132</v>
      </c>
    </row>
    <row r="12" spans="1:6">
      <c r="A12" s="259" t="s">
        <v>506</v>
      </c>
      <c r="B12" s="259" t="s">
        <v>507</v>
      </c>
      <c r="C12" s="259"/>
      <c r="D12" s="263">
        <v>9761609423</v>
      </c>
      <c r="E12" s="263">
        <v>3099106466</v>
      </c>
    </row>
    <row r="13" spans="1:6">
      <c r="A13" s="259" t="s">
        <v>508</v>
      </c>
      <c r="B13" s="259" t="s">
        <v>509</v>
      </c>
      <c r="C13" s="259"/>
      <c r="D13" s="263">
        <v>40000000000</v>
      </c>
      <c r="E13" s="263">
        <v>20060666666</v>
      </c>
    </row>
    <row r="14" spans="1:6">
      <c r="A14" s="257" t="s">
        <v>399</v>
      </c>
      <c r="B14" s="257" t="s">
        <v>510</v>
      </c>
      <c r="C14" s="257" t="s">
        <v>204</v>
      </c>
      <c r="D14" s="262">
        <f>SUM(D15:D16)</f>
        <v>227160000</v>
      </c>
      <c r="E14" s="262">
        <f>SUM(E15:E16)</f>
        <v>151500000</v>
      </c>
    </row>
    <row r="15" spans="1:6">
      <c r="A15" s="259" t="s">
        <v>511</v>
      </c>
      <c r="B15" s="259" t="s">
        <v>512</v>
      </c>
      <c r="C15" s="259"/>
      <c r="D15" s="263">
        <v>293595750</v>
      </c>
      <c r="E15" s="263">
        <v>293595750</v>
      </c>
    </row>
    <row r="16" spans="1:6">
      <c r="A16" s="259" t="s">
        <v>513</v>
      </c>
      <c r="B16" s="259" t="s">
        <v>514</v>
      </c>
      <c r="C16" s="259"/>
      <c r="D16" s="266">
        <v>-66435750</v>
      </c>
      <c r="E16" s="266">
        <v>-142095750</v>
      </c>
    </row>
    <row r="17" spans="1:5">
      <c r="A17" s="257" t="s">
        <v>468</v>
      </c>
      <c r="B17" s="257" t="s">
        <v>515</v>
      </c>
      <c r="C17" s="257" t="s">
        <v>205</v>
      </c>
      <c r="D17" s="262">
        <f>SUM(D18:D23)</f>
        <v>19991721499</v>
      </c>
      <c r="E17" s="262">
        <f>SUM(E18:E23)</f>
        <v>20904672501</v>
      </c>
    </row>
    <row r="18" spans="1:5">
      <c r="A18" s="259" t="s">
        <v>516</v>
      </c>
      <c r="B18" s="259" t="s">
        <v>517</v>
      </c>
      <c r="C18" s="259"/>
      <c r="D18" s="263">
        <v>17402924652</v>
      </c>
      <c r="E18" s="263">
        <v>17100200951</v>
      </c>
    </row>
    <row r="19" spans="1:5">
      <c r="A19" s="259" t="s">
        <v>518</v>
      </c>
      <c r="B19" s="259" t="s">
        <v>519</v>
      </c>
      <c r="C19" s="259"/>
      <c r="D19" s="263">
        <v>2337598907</v>
      </c>
      <c r="E19" s="263">
        <v>1248831693</v>
      </c>
    </row>
    <row r="20" spans="1:5">
      <c r="A20" s="259" t="s">
        <v>520</v>
      </c>
      <c r="B20" s="259" t="s">
        <v>521</v>
      </c>
      <c r="C20" s="259"/>
      <c r="D20" s="263">
        <v>0</v>
      </c>
      <c r="E20" s="263">
        <v>0</v>
      </c>
    </row>
    <row r="21" spans="1:5">
      <c r="A21" s="259" t="s">
        <v>522</v>
      </c>
      <c r="B21" s="259" t="s">
        <v>523</v>
      </c>
      <c r="C21" s="259"/>
      <c r="D21" s="263">
        <v>0</v>
      </c>
      <c r="E21" s="263">
        <v>0</v>
      </c>
    </row>
    <row r="22" spans="1:5">
      <c r="A22" s="259" t="s">
        <v>524</v>
      </c>
      <c r="B22" s="259" t="s">
        <v>525</v>
      </c>
      <c r="C22" s="259"/>
      <c r="D22" s="263">
        <v>251197940</v>
      </c>
      <c r="E22" s="263">
        <v>2555639857</v>
      </c>
    </row>
    <row r="23" spans="1:5">
      <c r="A23" s="259" t="s">
        <v>526</v>
      </c>
      <c r="B23" s="259" t="s">
        <v>527</v>
      </c>
      <c r="C23" s="259"/>
      <c r="D23" s="263">
        <v>0</v>
      </c>
      <c r="E23" s="263">
        <v>0</v>
      </c>
    </row>
    <row r="24" spans="1:5">
      <c r="A24" s="257" t="s">
        <v>370</v>
      </c>
      <c r="B24" s="257" t="s">
        <v>528</v>
      </c>
      <c r="C24" s="257" t="s">
        <v>206</v>
      </c>
      <c r="D24" s="262">
        <f>SUM(D25:D26)</f>
        <v>55208071089</v>
      </c>
      <c r="E24" s="262">
        <f>SUM(E25:E26)</f>
        <v>63316441134</v>
      </c>
    </row>
    <row r="25" spans="1:5">
      <c r="A25" s="259" t="s">
        <v>529</v>
      </c>
      <c r="B25" s="259" t="s">
        <v>530</v>
      </c>
      <c r="C25" s="259"/>
      <c r="D25" s="263">
        <v>55208071089</v>
      </c>
      <c r="E25" s="263">
        <v>63316441134</v>
      </c>
    </row>
    <row r="26" spans="1:5">
      <c r="A26" s="259" t="s">
        <v>531</v>
      </c>
      <c r="B26" s="259" t="s">
        <v>532</v>
      </c>
      <c r="C26" s="259"/>
      <c r="D26" s="263">
        <v>0</v>
      </c>
      <c r="E26" s="263">
        <v>0</v>
      </c>
    </row>
    <row r="27" spans="1:5">
      <c r="A27" s="257" t="s">
        <v>533</v>
      </c>
      <c r="B27" s="257" t="s">
        <v>534</v>
      </c>
      <c r="C27" s="257"/>
      <c r="D27" s="262">
        <f>SUM(D28:D31)</f>
        <v>258116114</v>
      </c>
      <c r="E27" s="262">
        <f>SUM(E28:E31)</f>
        <v>413782052</v>
      </c>
    </row>
    <row r="28" spans="1:5">
      <c r="A28" s="259" t="s">
        <v>535</v>
      </c>
      <c r="B28" s="259" t="s">
        <v>536</v>
      </c>
      <c r="C28" s="259"/>
      <c r="D28" s="263">
        <v>41900931</v>
      </c>
      <c r="E28" s="263">
        <v>76000000</v>
      </c>
    </row>
    <row r="29" spans="1:5">
      <c r="A29" s="259" t="s">
        <v>537</v>
      </c>
      <c r="B29" s="259" t="s">
        <v>538</v>
      </c>
      <c r="C29" s="259"/>
      <c r="D29" s="263">
        <v>0</v>
      </c>
      <c r="E29" s="263">
        <v>0</v>
      </c>
    </row>
    <row r="30" spans="1:5">
      <c r="A30" s="259" t="s">
        <v>539</v>
      </c>
      <c r="B30" s="259" t="s">
        <v>540</v>
      </c>
      <c r="C30" s="259" t="s">
        <v>207</v>
      </c>
      <c r="D30" s="263">
        <v>0</v>
      </c>
      <c r="E30" s="263">
        <v>0</v>
      </c>
    </row>
    <row r="31" spans="1:5">
      <c r="A31" s="259" t="s">
        <v>541</v>
      </c>
      <c r="B31" s="259" t="s">
        <v>542</v>
      </c>
      <c r="C31" s="259" t="s">
        <v>208</v>
      </c>
      <c r="D31" s="263">
        <v>216215183</v>
      </c>
      <c r="E31" s="263">
        <v>337782052</v>
      </c>
    </row>
    <row r="32" spans="1:5">
      <c r="A32" s="257" t="s">
        <v>543</v>
      </c>
      <c r="B32" s="257" t="s">
        <v>544</v>
      </c>
      <c r="C32" s="257"/>
      <c r="D32" s="262">
        <f>+D33+D39+D50+D53+D58</f>
        <v>16117240101</v>
      </c>
      <c r="E32" s="262">
        <f>+E33+E39+E50+E53+E58</f>
        <v>16408551148</v>
      </c>
    </row>
    <row r="33" spans="1:5">
      <c r="A33" s="257" t="s">
        <v>545</v>
      </c>
      <c r="B33" s="257" t="s">
        <v>546</v>
      </c>
      <c r="C33" s="257" t="s">
        <v>209</v>
      </c>
      <c r="D33" s="262">
        <f>SUM(D34:D38)</f>
        <v>0</v>
      </c>
      <c r="E33" s="262">
        <f>SUM(E34:E38)</f>
        <v>0</v>
      </c>
    </row>
    <row r="34" spans="1:5">
      <c r="A34" s="259" t="s">
        <v>547</v>
      </c>
      <c r="B34" s="259" t="s">
        <v>548</v>
      </c>
      <c r="C34" s="259"/>
      <c r="D34" s="263">
        <v>0</v>
      </c>
      <c r="E34" s="263">
        <v>0</v>
      </c>
    </row>
    <row r="35" spans="1:5">
      <c r="A35" s="259" t="s">
        <v>549</v>
      </c>
      <c r="B35" s="259" t="s">
        <v>550</v>
      </c>
      <c r="C35" s="259"/>
      <c r="D35" s="263">
        <v>0</v>
      </c>
      <c r="E35" s="263">
        <v>0</v>
      </c>
    </row>
    <row r="36" spans="1:5">
      <c r="A36" s="259" t="s">
        <v>551</v>
      </c>
      <c r="B36" s="259" t="s">
        <v>552</v>
      </c>
      <c r="C36" s="259"/>
      <c r="D36" s="263">
        <v>0</v>
      </c>
      <c r="E36" s="263">
        <v>0</v>
      </c>
    </row>
    <row r="37" spans="1:5">
      <c r="A37" s="259" t="s">
        <v>553</v>
      </c>
      <c r="B37" s="259" t="s">
        <v>554</v>
      </c>
      <c r="C37" s="259"/>
      <c r="D37" s="263">
        <v>0</v>
      </c>
      <c r="E37" s="263">
        <v>0</v>
      </c>
    </row>
    <row r="38" spans="1:5">
      <c r="A38" s="259" t="s">
        <v>555</v>
      </c>
      <c r="B38" s="259" t="s">
        <v>556</v>
      </c>
      <c r="C38" s="259"/>
      <c r="D38" s="263">
        <v>0</v>
      </c>
      <c r="E38" s="263">
        <v>0</v>
      </c>
    </row>
    <row r="39" spans="1:5">
      <c r="A39" s="257" t="s">
        <v>557</v>
      </c>
      <c r="B39" s="257" t="s">
        <v>558</v>
      </c>
      <c r="C39" s="257"/>
      <c r="D39" s="262">
        <f>+D40+D43+D46+D49</f>
        <v>14234734886</v>
      </c>
      <c r="E39" s="262">
        <f>+E40+E43+E46+E49</f>
        <v>14896201261</v>
      </c>
    </row>
    <row r="40" spans="1:5">
      <c r="A40" s="257" t="s">
        <v>559</v>
      </c>
      <c r="B40" s="257" t="s">
        <v>560</v>
      </c>
      <c r="C40" s="257" t="s">
        <v>210</v>
      </c>
      <c r="D40" s="262">
        <f>SUM(D41:D42)</f>
        <v>14234734886</v>
      </c>
      <c r="E40" s="262">
        <f>SUM(E41:E42)</f>
        <v>14896201261</v>
      </c>
    </row>
    <row r="41" spans="1:5">
      <c r="A41" s="259" t="s">
        <v>561</v>
      </c>
      <c r="B41" s="259" t="s">
        <v>562</v>
      </c>
      <c r="C41" s="259"/>
      <c r="D41" s="263">
        <v>47041474478</v>
      </c>
      <c r="E41" s="263">
        <v>43832396836</v>
      </c>
    </row>
    <row r="42" spans="1:5">
      <c r="A42" s="259" t="s">
        <v>563</v>
      </c>
      <c r="B42" s="259" t="s">
        <v>564</v>
      </c>
      <c r="C42" s="259"/>
      <c r="D42" s="266">
        <v>-32806739592</v>
      </c>
      <c r="E42" s="266">
        <v>-28936195575</v>
      </c>
    </row>
    <row r="43" spans="1:5">
      <c r="A43" s="257" t="s">
        <v>565</v>
      </c>
      <c r="B43" s="257" t="s">
        <v>566</v>
      </c>
      <c r="C43" s="257" t="s">
        <v>211</v>
      </c>
      <c r="D43" s="262">
        <v>0</v>
      </c>
      <c r="E43" s="262">
        <v>0</v>
      </c>
    </row>
    <row r="44" spans="1:5">
      <c r="A44" s="259" t="s">
        <v>561</v>
      </c>
      <c r="B44" s="259" t="s">
        <v>567</v>
      </c>
      <c r="C44" s="259"/>
      <c r="D44" s="263">
        <v>0</v>
      </c>
      <c r="E44" s="263">
        <v>0</v>
      </c>
    </row>
    <row r="45" spans="1:5">
      <c r="A45" s="259" t="s">
        <v>563</v>
      </c>
      <c r="B45" s="259" t="s">
        <v>568</v>
      </c>
      <c r="C45" s="259"/>
      <c r="D45" s="263">
        <v>0</v>
      </c>
      <c r="E45" s="263">
        <v>0</v>
      </c>
    </row>
    <row r="46" spans="1:5">
      <c r="A46" s="257" t="s">
        <v>569</v>
      </c>
      <c r="B46" s="257" t="s">
        <v>570</v>
      </c>
      <c r="C46" s="257" t="s">
        <v>212</v>
      </c>
      <c r="D46" s="262">
        <v>0</v>
      </c>
      <c r="E46" s="262">
        <v>0</v>
      </c>
    </row>
    <row r="47" spans="1:5">
      <c r="A47" s="259" t="s">
        <v>561</v>
      </c>
      <c r="B47" s="259" t="s">
        <v>571</v>
      </c>
      <c r="C47" s="259"/>
      <c r="D47" s="263">
        <v>0</v>
      </c>
      <c r="E47" s="263">
        <v>0</v>
      </c>
    </row>
    <row r="48" spans="1:5">
      <c r="A48" s="259" t="s">
        <v>563</v>
      </c>
      <c r="B48" s="259" t="s">
        <v>572</v>
      </c>
      <c r="C48" s="259"/>
      <c r="D48" s="263">
        <v>0</v>
      </c>
      <c r="E48" s="263">
        <v>0</v>
      </c>
    </row>
    <row r="49" spans="1:5" s="261" customFormat="1">
      <c r="A49" s="260" t="s">
        <v>573</v>
      </c>
      <c r="B49" s="260" t="s">
        <v>574</v>
      </c>
      <c r="C49" s="260" t="s">
        <v>213</v>
      </c>
      <c r="D49" s="264">
        <v>0</v>
      </c>
      <c r="E49" s="264">
        <v>0</v>
      </c>
    </row>
    <row r="50" spans="1:5">
      <c r="A50" s="257" t="s">
        <v>371</v>
      </c>
      <c r="B50" s="257" t="s">
        <v>575</v>
      </c>
      <c r="C50" s="257" t="s">
        <v>214</v>
      </c>
      <c r="D50" s="262">
        <v>0</v>
      </c>
      <c r="E50" s="262">
        <v>0</v>
      </c>
    </row>
    <row r="51" spans="1:5">
      <c r="A51" s="259" t="s">
        <v>561</v>
      </c>
      <c r="B51" s="259" t="s">
        <v>576</v>
      </c>
      <c r="C51" s="259"/>
      <c r="D51" s="263">
        <v>0</v>
      </c>
      <c r="E51" s="263">
        <v>0</v>
      </c>
    </row>
    <row r="52" spans="1:5">
      <c r="A52" s="259" t="s">
        <v>563</v>
      </c>
      <c r="B52" s="259" t="s">
        <v>577</v>
      </c>
      <c r="C52" s="259"/>
      <c r="D52" s="263">
        <v>0</v>
      </c>
      <c r="E52" s="263">
        <v>0</v>
      </c>
    </row>
    <row r="53" spans="1:5">
      <c r="A53" s="257" t="s">
        <v>473</v>
      </c>
      <c r="B53" s="257" t="s">
        <v>578</v>
      </c>
      <c r="C53" s="257" t="s">
        <v>215</v>
      </c>
      <c r="D53" s="262">
        <f>SUM(D54:D57)</f>
        <v>1486509887</v>
      </c>
      <c r="E53" s="262">
        <f>SUM(E54:E57)</f>
        <v>1070509887</v>
      </c>
    </row>
    <row r="54" spans="1:5">
      <c r="A54" s="259" t="s">
        <v>579</v>
      </c>
      <c r="B54" s="259" t="s">
        <v>580</v>
      </c>
      <c r="C54" s="259"/>
      <c r="D54" s="263">
        <v>0</v>
      </c>
      <c r="E54" s="263">
        <v>0</v>
      </c>
    </row>
    <row r="55" spans="1:5">
      <c r="A55" s="259" t="s">
        <v>581</v>
      </c>
      <c r="B55" s="259" t="s">
        <v>582</v>
      </c>
      <c r="C55" s="259"/>
      <c r="D55" s="263">
        <v>1486509887</v>
      </c>
      <c r="E55" s="263">
        <v>1070509887</v>
      </c>
    </row>
    <row r="56" spans="1:5">
      <c r="A56" s="259" t="s">
        <v>583</v>
      </c>
      <c r="B56" s="259" t="s">
        <v>584</v>
      </c>
      <c r="C56" s="259"/>
      <c r="D56" s="263">
        <v>0</v>
      </c>
      <c r="E56" s="263">
        <v>0</v>
      </c>
    </row>
    <row r="57" spans="1:5">
      <c r="A57" s="259" t="s">
        <v>585</v>
      </c>
      <c r="B57" s="259" t="s">
        <v>586</v>
      </c>
      <c r="C57" s="259"/>
      <c r="D57" s="263">
        <v>0</v>
      </c>
      <c r="E57" s="263">
        <v>0</v>
      </c>
    </row>
    <row r="58" spans="1:5">
      <c r="A58" s="257" t="s">
        <v>372</v>
      </c>
      <c r="B58" s="257" t="s">
        <v>587</v>
      </c>
      <c r="C58" s="257" t="s">
        <v>216</v>
      </c>
      <c r="D58" s="262">
        <f>SUM(D59:D61)</f>
        <v>395995328</v>
      </c>
      <c r="E58" s="262">
        <f>SUM(E59:E61)</f>
        <v>441840000</v>
      </c>
    </row>
    <row r="59" spans="1:5">
      <c r="A59" s="259" t="s">
        <v>588</v>
      </c>
      <c r="B59" s="259" t="s">
        <v>589</v>
      </c>
      <c r="C59" s="259"/>
      <c r="D59" s="263">
        <v>395995328</v>
      </c>
      <c r="E59" s="263">
        <v>441840000</v>
      </c>
    </row>
    <row r="60" spans="1:5">
      <c r="A60" s="259" t="s">
        <v>590</v>
      </c>
      <c r="B60" s="259" t="s">
        <v>591</v>
      </c>
      <c r="C60" s="259"/>
      <c r="D60" s="263">
        <v>0</v>
      </c>
      <c r="E60" s="263">
        <v>0</v>
      </c>
    </row>
    <row r="61" spans="1:5">
      <c r="A61" s="259" t="s">
        <v>592</v>
      </c>
      <c r="B61" s="259" t="s">
        <v>593</v>
      </c>
      <c r="C61" s="259"/>
      <c r="D61" s="263">
        <v>0</v>
      </c>
      <c r="E61" s="263">
        <v>0</v>
      </c>
    </row>
    <row r="62" spans="1:5" s="261" customFormat="1">
      <c r="A62" s="260" t="s">
        <v>594</v>
      </c>
      <c r="B62" s="260" t="s">
        <v>595</v>
      </c>
      <c r="C62" s="260"/>
      <c r="D62" s="264">
        <v>0</v>
      </c>
      <c r="E62" s="264">
        <v>0</v>
      </c>
    </row>
    <row r="63" spans="1:5">
      <c r="A63" s="257" t="s">
        <v>596</v>
      </c>
      <c r="B63" s="257" t="s">
        <v>597</v>
      </c>
      <c r="C63" s="257"/>
      <c r="D63" s="262">
        <f>+D10+D32</f>
        <v>141563918226</v>
      </c>
      <c r="E63" s="262">
        <f>+E10+E32</f>
        <v>124354719967</v>
      </c>
    </row>
    <row r="64" spans="1:5">
      <c r="A64" s="257" t="s">
        <v>373</v>
      </c>
      <c r="B64" s="257"/>
      <c r="C64" s="257"/>
      <c r="D64" s="262">
        <v>0</v>
      </c>
      <c r="E64" s="262">
        <v>0</v>
      </c>
    </row>
    <row r="65" spans="1:5">
      <c r="A65" s="257" t="s">
        <v>598</v>
      </c>
      <c r="B65" s="257" t="s">
        <v>599</v>
      </c>
      <c r="C65" s="257"/>
      <c r="D65" s="262">
        <f>+D66+D78</f>
        <v>46015400402</v>
      </c>
      <c r="E65" s="262">
        <f>+E66+E78</f>
        <v>39493588016</v>
      </c>
    </row>
    <row r="66" spans="1:5">
      <c r="A66" s="257" t="s">
        <v>474</v>
      </c>
      <c r="B66" s="257" t="s">
        <v>600</v>
      </c>
      <c r="C66" s="257" t="s">
        <v>217</v>
      </c>
      <c r="D66" s="262">
        <f>SUM(D67:D77)</f>
        <v>44468500402</v>
      </c>
      <c r="E66" s="262">
        <f>SUM(E67:E77)</f>
        <v>37347275166</v>
      </c>
    </row>
    <row r="67" spans="1:5">
      <c r="A67" s="259" t="s">
        <v>601</v>
      </c>
      <c r="B67" s="259" t="s">
        <v>602</v>
      </c>
      <c r="C67" s="259"/>
      <c r="D67" s="263">
        <f>9254311290+89600000</f>
        <v>9343911290</v>
      </c>
      <c r="E67" s="263">
        <v>10465795279</v>
      </c>
    </row>
    <row r="68" spans="1:5">
      <c r="A68" s="259" t="s">
        <v>603</v>
      </c>
      <c r="B68" s="259" t="s">
        <v>604</v>
      </c>
      <c r="C68" s="259"/>
      <c r="D68" s="263">
        <v>6253253876</v>
      </c>
      <c r="E68" s="263">
        <v>3858183702</v>
      </c>
    </row>
    <row r="69" spans="1:5">
      <c r="A69" s="259" t="s">
        <v>605</v>
      </c>
      <c r="B69" s="259" t="s">
        <v>606</v>
      </c>
      <c r="C69" s="259"/>
      <c r="D69" s="263">
        <v>4213029438</v>
      </c>
      <c r="E69" s="263">
        <v>7190685838</v>
      </c>
    </row>
    <row r="70" spans="1:5">
      <c r="A70" s="259" t="s">
        <v>607</v>
      </c>
      <c r="B70" s="259" t="s">
        <v>608</v>
      </c>
      <c r="C70" s="259"/>
      <c r="D70" s="263">
        <v>11763703542</v>
      </c>
      <c r="E70" s="263">
        <v>7556026728</v>
      </c>
    </row>
    <row r="71" spans="1:5">
      <c r="A71" s="259" t="s">
        <v>609</v>
      </c>
      <c r="B71" s="259" t="s">
        <v>610</v>
      </c>
      <c r="C71" s="259"/>
      <c r="D71" s="263">
        <v>10776168791</v>
      </c>
      <c r="E71" s="263">
        <v>6994362290</v>
      </c>
    </row>
    <row r="72" spans="1:5">
      <c r="A72" s="259" t="s">
        <v>611</v>
      </c>
      <c r="B72" s="259" t="s">
        <v>612</v>
      </c>
      <c r="C72" s="259"/>
      <c r="D72" s="263">
        <v>291125560</v>
      </c>
      <c r="E72" s="263">
        <v>7267913</v>
      </c>
    </row>
    <row r="73" spans="1:5">
      <c r="A73" s="259" t="s">
        <v>613</v>
      </c>
      <c r="B73" s="259" t="s">
        <v>614</v>
      </c>
      <c r="C73" s="259"/>
      <c r="D73" s="263">
        <v>0</v>
      </c>
      <c r="E73" s="263">
        <v>0</v>
      </c>
    </row>
    <row r="74" spans="1:5">
      <c r="A74" s="259" t="s">
        <v>615</v>
      </c>
      <c r="B74" s="259" t="s">
        <v>616</v>
      </c>
      <c r="C74" s="259"/>
      <c r="D74" s="263">
        <v>0</v>
      </c>
      <c r="E74" s="263">
        <v>0</v>
      </c>
    </row>
    <row r="75" spans="1:5">
      <c r="A75" s="259" t="s">
        <v>617</v>
      </c>
      <c r="B75" s="259" t="s">
        <v>618</v>
      </c>
      <c r="C75" s="259"/>
      <c r="D75" s="263">
        <v>1044045460</v>
      </c>
      <c r="E75" s="263">
        <v>562047523</v>
      </c>
    </row>
    <row r="76" spans="1:5">
      <c r="A76" s="259" t="s">
        <v>619</v>
      </c>
      <c r="B76" s="259" t="s">
        <v>620</v>
      </c>
      <c r="C76" s="259"/>
      <c r="D76" s="263">
        <v>0</v>
      </c>
      <c r="E76" s="263">
        <v>0</v>
      </c>
    </row>
    <row r="77" spans="1:5">
      <c r="A77" s="259" t="s">
        <v>621</v>
      </c>
      <c r="B77" s="259" t="s">
        <v>622</v>
      </c>
      <c r="C77" s="259"/>
      <c r="D77" s="263">
        <v>783262445</v>
      </c>
      <c r="E77" s="263">
        <v>712905893</v>
      </c>
    </row>
    <row r="78" spans="1:5">
      <c r="A78" s="257" t="s">
        <v>374</v>
      </c>
      <c r="B78" s="257" t="s">
        <v>623</v>
      </c>
      <c r="C78" s="257" t="s">
        <v>218</v>
      </c>
      <c r="D78" s="262">
        <f>SUM(D79:D87)</f>
        <v>1546900000</v>
      </c>
      <c r="E78" s="262">
        <f>SUM(E79:E87)</f>
        <v>2146312850</v>
      </c>
    </row>
    <row r="79" spans="1:5">
      <c r="A79" s="259" t="s">
        <v>624</v>
      </c>
      <c r="B79" s="259" t="s">
        <v>625</v>
      </c>
      <c r="C79" s="259"/>
      <c r="D79" s="263">
        <v>0</v>
      </c>
      <c r="E79" s="263">
        <v>0</v>
      </c>
    </row>
    <row r="80" spans="1:5">
      <c r="A80" s="259" t="s">
        <v>626</v>
      </c>
      <c r="B80" s="259" t="s">
        <v>627</v>
      </c>
      <c r="C80" s="259"/>
      <c r="D80" s="263">
        <v>0</v>
      </c>
      <c r="E80" s="263">
        <v>0</v>
      </c>
    </row>
    <row r="81" spans="1:5">
      <c r="A81" s="259" t="s">
        <v>628</v>
      </c>
      <c r="B81" s="259" t="s">
        <v>629</v>
      </c>
      <c r="C81" s="259"/>
      <c r="D81" s="263">
        <v>0</v>
      </c>
      <c r="E81" s="263">
        <v>0</v>
      </c>
    </row>
    <row r="82" spans="1:5">
      <c r="A82" s="259" t="s">
        <v>630</v>
      </c>
      <c r="B82" s="259" t="s">
        <v>631</v>
      </c>
      <c r="C82" s="259"/>
      <c r="D82" s="263">
        <v>1546900000</v>
      </c>
      <c r="E82" s="263">
        <v>1512000000</v>
      </c>
    </row>
    <row r="83" spans="1:5">
      <c r="A83" s="259" t="s">
        <v>632</v>
      </c>
      <c r="B83" s="259" t="s">
        <v>633</v>
      </c>
      <c r="C83" s="259"/>
      <c r="D83" s="263">
        <v>0</v>
      </c>
      <c r="E83" s="263">
        <v>0</v>
      </c>
    </row>
    <row r="84" spans="1:5">
      <c r="A84" s="259" t="s">
        <v>634</v>
      </c>
      <c r="B84" s="259" t="s">
        <v>635</v>
      </c>
      <c r="C84" s="259"/>
      <c r="D84" s="263">
        <v>0</v>
      </c>
      <c r="E84" s="263">
        <v>634312850</v>
      </c>
    </row>
    <row r="85" spans="1:5">
      <c r="A85" s="259" t="s">
        <v>636</v>
      </c>
      <c r="B85" s="259" t="s">
        <v>637</v>
      </c>
      <c r="C85" s="259"/>
      <c r="D85" s="263">
        <v>0</v>
      </c>
      <c r="E85" s="263">
        <v>0</v>
      </c>
    </row>
    <row r="86" spans="1:5">
      <c r="A86" s="259" t="s">
        <v>638</v>
      </c>
      <c r="B86" s="259" t="s">
        <v>639</v>
      </c>
      <c r="C86" s="259"/>
      <c r="D86" s="263">
        <v>0</v>
      </c>
      <c r="E86" s="263">
        <v>0</v>
      </c>
    </row>
    <row r="87" spans="1:5">
      <c r="A87" s="259" t="s">
        <v>640</v>
      </c>
      <c r="B87" s="259" t="s">
        <v>641</v>
      </c>
      <c r="C87" s="259"/>
      <c r="D87" s="263">
        <v>0</v>
      </c>
      <c r="E87" s="263">
        <v>0</v>
      </c>
    </row>
    <row r="88" spans="1:5">
      <c r="A88" s="257" t="s">
        <v>642</v>
      </c>
      <c r="B88" s="257" t="s">
        <v>643</v>
      </c>
      <c r="C88" s="257"/>
      <c r="D88" s="262">
        <f>+D89+D102</f>
        <v>95548517824</v>
      </c>
      <c r="E88" s="262">
        <f>+E89+E102</f>
        <v>84861131951</v>
      </c>
    </row>
    <row r="89" spans="1:5">
      <c r="A89" s="257" t="s">
        <v>475</v>
      </c>
      <c r="B89" s="257" t="s">
        <v>644</v>
      </c>
      <c r="C89" s="257" t="s">
        <v>219</v>
      </c>
      <c r="D89" s="262">
        <f>SUM(D90:D101)</f>
        <v>95548517824</v>
      </c>
      <c r="E89" s="262">
        <f>SUM(E90:E101)</f>
        <v>84861131951</v>
      </c>
    </row>
    <row r="90" spans="1:5">
      <c r="A90" s="259" t="s">
        <v>645</v>
      </c>
      <c r="B90" s="259" t="s">
        <v>646</v>
      </c>
      <c r="C90" s="259"/>
      <c r="D90" s="263">
        <v>62574610000</v>
      </c>
      <c r="E90" s="263">
        <v>31288400000</v>
      </c>
    </row>
    <row r="91" spans="1:5">
      <c r="A91" s="259" t="s">
        <v>0</v>
      </c>
      <c r="B91" s="259" t="s">
        <v>1</v>
      </c>
      <c r="C91" s="259"/>
      <c r="D91" s="263">
        <v>8207034940</v>
      </c>
      <c r="E91" s="263">
        <v>8207034940</v>
      </c>
    </row>
    <row r="92" spans="1:5">
      <c r="A92" s="259" t="s">
        <v>2</v>
      </c>
      <c r="B92" s="259" t="s">
        <v>3</v>
      </c>
      <c r="C92" s="259"/>
      <c r="D92" s="263">
        <v>5590625024</v>
      </c>
      <c r="E92" s="263">
        <v>5590625024</v>
      </c>
    </row>
    <row r="93" spans="1:5">
      <c r="A93" s="259" t="s">
        <v>4</v>
      </c>
      <c r="B93" s="259" t="s">
        <v>5</v>
      </c>
      <c r="C93" s="259"/>
      <c r="D93" s="263">
        <v>0</v>
      </c>
      <c r="E93" s="263">
        <v>0</v>
      </c>
    </row>
    <row r="94" spans="1:5">
      <c r="A94" s="259" t="s">
        <v>6</v>
      </c>
      <c r="B94" s="259" t="s">
        <v>7</v>
      </c>
      <c r="C94" s="259"/>
      <c r="D94" s="263">
        <v>0</v>
      </c>
      <c r="E94" s="263">
        <v>0</v>
      </c>
    </row>
    <row r="95" spans="1:5">
      <c r="A95" s="259" t="s">
        <v>8</v>
      </c>
      <c r="B95" s="259" t="s">
        <v>9</v>
      </c>
      <c r="C95" s="259"/>
      <c r="D95" s="263">
        <v>0</v>
      </c>
      <c r="E95" s="266">
        <v>-44600605</v>
      </c>
    </row>
    <row r="96" spans="1:5">
      <c r="A96" s="259" t="s">
        <v>10</v>
      </c>
      <c r="B96" s="259" t="s">
        <v>11</v>
      </c>
      <c r="C96" s="259"/>
      <c r="D96" s="263">
        <v>349077112</v>
      </c>
      <c r="E96" s="263">
        <v>20862496639</v>
      </c>
    </row>
    <row r="97" spans="1:5">
      <c r="A97" s="259" t="s">
        <v>12</v>
      </c>
      <c r="B97" s="259" t="s">
        <v>13</v>
      </c>
      <c r="C97" s="259"/>
      <c r="D97" s="263">
        <v>3215223515</v>
      </c>
      <c r="E97" s="263">
        <v>3215223515</v>
      </c>
    </row>
    <row r="98" spans="1:5">
      <c r="A98" s="259" t="s">
        <v>14</v>
      </c>
      <c r="B98" s="259" t="s">
        <v>15</v>
      </c>
      <c r="C98" s="259"/>
      <c r="D98" s="263">
        <v>0</v>
      </c>
      <c r="E98" s="263">
        <v>0</v>
      </c>
    </row>
    <row r="99" spans="1:5">
      <c r="A99" s="259" t="s">
        <v>16</v>
      </c>
      <c r="B99" s="259" t="s">
        <v>17</v>
      </c>
      <c r="C99" s="259"/>
      <c r="D99" s="263">
        <v>15611947233</v>
      </c>
      <c r="E99" s="263">
        <v>15741952438</v>
      </c>
    </row>
    <row r="100" spans="1:5">
      <c r="A100" s="259" t="s">
        <v>18</v>
      </c>
      <c r="B100" s="259" t="s">
        <v>19</v>
      </c>
      <c r="C100" s="259"/>
      <c r="D100" s="263">
        <v>0</v>
      </c>
      <c r="E100" s="263">
        <v>0</v>
      </c>
    </row>
    <row r="101" spans="1:5">
      <c r="A101" s="259" t="s">
        <v>20</v>
      </c>
      <c r="B101" s="259" t="s">
        <v>21</v>
      </c>
      <c r="C101" s="259"/>
      <c r="D101" s="263">
        <v>0</v>
      </c>
      <c r="E101" s="263">
        <v>0</v>
      </c>
    </row>
    <row r="102" spans="1:5">
      <c r="A102" s="257" t="s">
        <v>476</v>
      </c>
      <c r="B102" s="257" t="s">
        <v>22</v>
      </c>
      <c r="C102" s="257"/>
      <c r="D102" s="262">
        <f>SUM(D103:D104)</f>
        <v>0</v>
      </c>
      <c r="E102" s="262">
        <f>SUM(E103:E104)</f>
        <v>0</v>
      </c>
    </row>
    <row r="103" spans="1:5">
      <c r="A103" s="259" t="s">
        <v>23</v>
      </c>
      <c r="B103" s="259" t="s">
        <v>24</v>
      </c>
      <c r="C103" s="259" t="s">
        <v>220</v>
      </c>
      <c r="D103" s="263">
        <v>0</v>
      </c>
      <c r="E103" s="263">
        <v>0</v>
      </c>
    </row>
    <row r="104" spans="1:5">
      <c r="A104" s="259" t="s">
        <v>25</v>
      </c>
      <c r="B104" s="259" t="s">
        <v>26</v>
      </c>
      <c r="C104" s="259"/>
      <c r="D104" s="263">
        <v>0</v>
      </c>
      <c r="E104" s="263">
        <v>0</v>
      </c>
    </row>
    <row r="105" spans="1:5" s="261" customFormat="1">
      <c r="A105" s="260" t="s">
        <v>27</v>
      </c>
      <c r="B105" s="260" t="s">
        <v>28</v>
      </c>
      <c r="C105" s="260"/>
      <c r="D105" s="264">
        <v>0</v>
      </c>
      <c r="E105" s="264">
        <v>0</v>
      </c>
    </row>
    <row r="106" spans="1:5">
      <c r="A106" s="257" t="s">
        <v>29</v>
      </c>
      <c r="B106" s="257" t="s">
        <v>30</v>
      </c>
      <c r="C106" s="257"/>
      <c r="D106" s="262">
        <f>+D65+D88+D105</f>
        <v>141563918226</v>
      </c>
      <c r="E106" s="262">
        <f>+E65+E88+E105</f>
        <v>124354719967</v>
      </c>
    </row>
    <row r="107" spans="1:5">
      <c r="A107" s="257" t="s">
        <v>31</v>
      </c>
      <c r="B107" s="257"/>
      <c r="C107" s="257"/>
      <c r="D107" s="262">
        <v>0</v>
      </c>
      <c r="E107" s="262">
        <v>0</v>
      </c>
    </row>
    <row r="108" spans="1:5">
      <c r="A108" s="259" t="s">
        <v>32</v>
      </c>
      <c r="B108" s="259" t="s">
        <v>64</v>
      </c>
      <c r="C108" s="259"/>
      <c r="D108" s="263">
        <v>0</v>
      </c>
      <c r="E108" s="263">
        <v>0</v>
      </c>
    </row>
    <row r="109" spans="1:5">
      <c r="A109" s="259" t="s">
        <v>33</v>
      </c>
      <c r="B109" s="259" t="s">
        <v>65</v>
      </c>
      <c r="C109" s="259"/>
      <c r="D109" s="263">
        <v>0</v>
      </c>
      <c r="E109" s="263">
        <v>0</v>
      </c>
    </row>
    <row r="110" spans="1:5">
      <c r="A110" s="259" t="s">
        <v>34</v>
      </c>
      <c r="B110" s="259" t="s">
        <v>66</v>
      </c>
      <c r="C110" s="259"/>
      <c r="D110" s="263">
        <v>0</v>
      </c>
      <c r="E110" s="263">
        <v>0</v>
      </c>
    </row>
    <row r="111" spans="1:5">
      <c r="A111" s="259" t="s">
        <v>35</v>
      </c>
      <c r="B111" s="259" t="s">
        <v>67</v>
      </c>
      <c r="C111" s="259"/>
      <c r="D111" s="263">
        <v>0</v>
      </c>
      <c r="E111" s="263">
        <v>0</v>
      </c>
    </row>
    <row r="112" spans="1:5">
      <c r="A112" s="259" t="s">
        <v>36</v>
      </c>
      <c r="B112" s="259" t="s">
        <v>68</v>
      </c>
      <c r="C112" s="259"/>
      <c r="D112" s="263">
        <v>0</v>
      </c>
      <c r="E112" s="263">
        <v>0</v>
      </c>
    </row>
    <row r="113" spans="1:5">
      <c r="A113" s="259" t="s">
        <v>37</v>
      </c>
      <c r="B113" s="259" t="s">
        <v>69</v>
      </c>
      <c r="C113" s="259"/>
      <c r="D113" s="263">
        <v>0</v>
      </c>
      <c r="E113" s="263">
        <v>0</v>
      </c>
    </row>
    <row r="114" spans="1:5">
      <c r="D114" s="269"/>
      <c r="E114" s="269"/>
    </row>
    <row r="115" spans="1:5">
      <c r="D115" s="324" t="s">
        <v>741</v>
      </c>
      <c r="E115" s="324"/>
    </row>
    <row r="116" spans="1:5">
      <c r="A116" s="258" t="s">
        <v>39</v>
      </c>
      <c r="B116" s="258" t="s">
        <v>300</v>
      </c>
      <c r="D116" s="319" t="s">
        <v>705</v>
      </c>
      <c r="E116" s="319"/>
    </row>
    <row r="122" spans="1:5" s="265" customFormat="1" ht="11.25" customHeight="1">
      <c r="A122" s="265" t="s">
        <v>40</v>
      </c>
      <c r="B122" s="265" t="s">
        <v>157</v>
      </c>
      <c r="D122" s="320" t="s">
        <v>194</v>
      </c>
      <c r="E122" s="320"/>
    </row>
  </sheetData>
  <mergeCells count="8">
    <mergeCell ref="D116:E116"/>
    <mergeCell ref="D122:E122"/>
    <mergeCell ref="A1:B1"/>
    <mergeCell ref="A2:B2"/>
    <mergeCell ref="A3:B3"/>
    <mergeCell ref="C4:D4"/>
    <mergeCell ref="A5:D5"/>
    <mergeCell ref="D115:E115"/>
  </mergeCells>
  <phoneticPr fontId="7" type="noConversion"/>
  <pageMargins left="0.75" right="0" top="0.5" bottom="0.75" header="0.5" footer="0.25"/>
  <pageSetup paperSize="9" orientation="portrait" verticalDpi="0" r:id="rId1"/>
  <headerFooter alignWithMargins="0">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35"/>
  <sheetViews>
    <sheetView workbookViewId="0"/>
  </sheetViews>
  <sheetFormatPr defaultColWidth="10.28515625" defaultRowHeight="12.75"/>
  <cols>
    <col min="1" max="1" width="33.5703125" style="24" customWidth="1"/>
    <col min="2" max="2" width="1.42578125" style="24" customWidth="1"/>
    <col min="3" max="3" width="36.140625" style="24" customWidth="1"/>
    <col min="4" max="16384" width="10.28515625" style="24"/>
  </cols>
  <sheetData>
    <row r="1" spans="1:3" ht="13.5" thickBot="1"/>
    <row r="2" spans="1:3" ht="13.5" thickBot="1">
      <c r="A2" s="25"/>
      <c r="C2" s="25"/>
    </row>
    <row r="3" spans="1:3">
      <c r="A3" s="25"/>
      <c r="C3"/>
    </row>
    <row r="4" spans="1:3">
      <c r="A4"/>
      <c r="C4"/>
    </row>
    <row r="5" spans="1:3">
      <c r="A5"/>
      <c r="C5"/>
    </row>
    <row r="6" spans="1:3" ht="13.5" thickBot="1">
      <c r="A6"/>
      <c r="C6"/>
    </row>
    <row r="7" spans="1:3">
      <c r="C7"/>
    </row>
    <row r="8" spans="1:3" ht="13.5" thickBot="1">
      <c r="C8"/>
    </row>
    <row r="9" spans="1:3" ht="13.5" thickBot="1">
      <c r="A9" s="25"/>
    </row>
    <row r="10" spans="1:3" ht="13.5" thickBot="1">
      <c r="A10"/>
      <c r="C10" s="25"/>
    </row>
    <row r="11" spans="1:3">
      <c r="A11"/>
      <c r="C11"/>
    </row>
    <row r="12" spans="1:3">
      <c r="A12"/>
      <c r="C12"/>
    </row>
    <row r="13" spans="1:3">
      <c r="A13"/>
      <c r="C13"/>
    </row>
    <row r="14" spans="1:3">
      <c r="A14"/>
      <c r="C14"/>
    </row>
    <row r="15" spans="1:3">
      <c r="A15"/>
      <c r="C15"/>
    </row>
    <row r="16" spans="1:3">
      <c r="A16"/>
      <c r="C16"/>
    </row>
    <row r="17" spans="1:3">
      <c r="A17"/>
      <c r="C17"/>
    </row>
    <row r="18" spans="1:3">
      <c r="A18"/>
      <c r="C18"/>
    </row>
    <row r="19" spans="1:3">
      <c r="A19"/>
      <c r="C19"/>
    </row>
    <row r="20" spans="1:3" ht="13.5" thickBot="1">
      <c r="A20"/>
      <c r="C20"/>
    </row>
    <row r="21" spans="1:3" ht="13.5" thickBot="1">
      <c r="A21"/>
    </row>
    <row r="22" spans="1:3" ht="13.5" thickBot="1">
      <c r="A22"/>
      <c r="C22" s="25"/>
    </row>
    <row r="23" spans="1:3">
      <c r="A23"/>
      <c r="C23"/>
    </row>
    <row r="24" spans="1:3">
      <c r="A24"/>
      <c r="C24"/>
    </row>
    <row r="25" spans="1:3">
      <c r="A25"/>
      <c r="C25"/>
    </row>
    <row r="26" spans="1:3">
      <c r="A26"/>
      <c r="C26"/>
    </row>
    <row r="27" spans="1:3">
      <c r="A27"/>
      <c r="C27"/>
    </row>
    <row r="28" spans="1:3">
      <c r="A28"/>
      <c r="C28"/>
    </row>
    <row r="29" spans="1:3">
      <c r="A29"/>
      <c r="C29"/>
    </row>
    <row r="30" spans="1:3" ht="13.5" thickBot="1">
      <c r="A30"/>
      <c r="C30"/>
    </row>
    <row r="31" spans="1:3">
      <c r="C31"/>
    </row>
    <row r="32" spans="1:3" ht="13.5" thickBot="1">
      <c r="C32"/>
    </row>
    <row r="33" spans="1:3">
      <c r="A33"/>
      <c r="C33"/>
    </row>
    <row r="34" spans="1:3">
      <c r="A34"/>
      <c r="C34"/>
    </row>
    <row r="35" spans="1:3" ht="13.5" thickBot="1">
      <c r="A35"/>
      <c r="C35"/>
    </row>
  </sheetData>
  <sheetProtection password="CFB0" sheet="1" objects="1"/>
  <phoneticPr fontId="1" type="noConversion"/>
  <pageMargins left="0.75" right="0.75" top="0.41" bottom="0.5" header="0.22" footer="0.27"/>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26"/>
  <sheetViews>
    <sheetView showFormulas="1" workbookViewId="0">
      <selection activeCell="C1" sqref="C1"/>
    </sheetView>
  </sheetViews>
  <sheetFormatPr defaultColWidth="8.5703125" defaultRowHeight="12.75"/>
  <cols>
    <col min="1" max="1" width="28" style="24" customWidth="1"/>
    <col min="2" max="2" width="1.140625" style="24" customWidth="1"/>
    <col min="3" max="3" width="30.140625" style="24" customWidth="1"/>
    <col min="4" max="16384" width="8.5703125" style="24"/>
  </cols>
  <sheetData>
    <row r="1" spans="1:3">
      <c r="A1" s="237" t="s">
        <v>485</v>
      </c>
    </row>
    <row r="2" spans="1:3" ht="13.5" thickBot="1">
      <c r="A2" s="237" t="s">
        <v>167</v>
      </c>
    </row>
    <row r="3" spans="1:3" ht="13.5" thickBot="1">
      <c r="A3" s="238" t="s">
        <v>168</v>
      </c>
      <c r="C3" s="239" t="s">
        <v>169</v>
      </c>
    </row>
    <row r="4" spans="1:3">
      <c r="A4" s="238">
        <v>3</v>
      </c>
    </row>
    <row r="6" spans="1:3" ht="13.5" thickBot="1"/>
    <row r="7" spans="1:3">
      <c r="A7" s="240" t="s">
        <v>170</v>
      </c>
    </row>
    <row r="8" spans="1:3">
      <c r="A8" s="241" t="s">
        <v>171</v>
      </c>
    </row>
    <row r="9" spans="1:3">
      <c r="A9" s="242" t="s">
        <v>172</v>
      </c>
    </row>
    <row r="10" spans="1:3">
      <c r="A10" s="241" t="s">
        <v>173</v>
      </c>
    </row>
    <row r="11" spans="1:3" ht="13.5" thickBot="1">
      <c r="A11" s="243" t="s">
        <v>174</v>
      </c>
    </row>
    <row r="13" spans="1:3" ht="13.5" thickBot="1"/>
    <row r="14" spans="1:3" ht="13.5" thickBot="1">
      <c r="A14" s="239" t="s">
        <v>175</v>
      </c>
    </row>
    <row r="16" spans="1:3" ht="13.5" thickBot="1"/>
    <row r="17" spans="1:3" ht="13.5" thickBot="1">
      <c r="C17" s="239" t="s">
        <v>176</v>
      </c>
    </row>
    <row r="20" spans="1:3">
      <c r="A20" s="244" t="s">
        <v>177</v>
      </c>
    </row>
    <row r="26" spans="1:3" ht="13.5" thickBot="1">
      <c r="C26" s="245" t="s">
        <v>178</v>
      </c>
    </row>
  </sheetData>
  <sheetProtection password="8863" sheet="1" objects="1"/>
  <phoneticPr fontId="111"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26"/>
  <sheetViews>
    <sheetView showFormulas="1" workbookViewId="0">
      <selection activeCell="A7" sqref="A7"/>
    </sheetView>
  </sheetViews>
  <sheetFormatPr defaultRowHeight="12.75"/>
  <cols>
    <col min="1" max="1" width="17" style="246" customWidth="1"/>
    <col min="2" max="2" width="2.28515625" style="246" customWidth="1"/>
    <col min="3" max="3" width="23.5703125" style="246" customWidth="1"/>
    <col min="4" max="4" width="2.28515625" style="246" customWidth="1"/>
    <col min="5" max="5" width="27.7109375" style="246" bestFit="1" customWidth="1"/>
    <col min="6" max="6" width="13.42578125" style="246" bestFit="1" customWidth="1"/>
    <col min="7" max="16384" width="9.140625" style="246"/>
  </cols>
  <sheetData>
    <row r="1" spans="1:7">
      <c r="A1" s="246" t="s">
        <v>322</v>
      </c>
      <c r="C1" s="246" t="s">
        <v>323</v>
      </c>
      <c r="E1" s="246" t="s">
        <v>324</v>
      </c>
      <c r="F1" s="246" t="b">
        <v>1</v>
      </c>
      <c r="G1" s="246" t="s">
        <v>325</v>
      </c>
    </row>
    <row r="2" spans="1:7">
      <c r="F2" s="246" t="s">
        <v>461</v>
      </c>
      <c r="G2" s="246" t="s">
        <v>485</v>
      </c>
    </row>
    <row r="3" spans="1:7">
      <c r="F3" s="246" t="s">
        <v>326</v>
      </c>
    </row>
    <row r="26" spans="6:6">
      <c r="F26" s="246" t="s">
        <v>327</v>
      </c>
    </row>
  </sheetData>
  <phoneticPr fontId="12" type="noConversion"/>
  <pageMargins left="0.75" right="0.75" top="1" bottom="1" header="0.5" footer="0.5"/>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4">
    <tabColor indexed="15"/>
  </sheetPr>
  <dimension ref="A1:J58"/>
  <sheetViews>
    <sheetView showGridLines="0" topLeftCell="A19" zoomScaleSheetLayoutView="100" workbookViewId="0">
      <selection activeCell="D30" sqref="D30:E35"/>
    </sheetView>
  </sheetViews>
  <sheetFormatPr defaultRowHeight="15"/>
  <cols>
    <col min="1" max="1" width="49.28515625" style="1" customWidth="1"/>
    <col min="2" max="2" width="5.42578125" style="1" customWidth="1"/>
    <col min="3" max="3" width="7.28515625" style="1" customWidth="1"/>
    <col min="4" max="4" width="16.140625" style="3" customWidth="1"/>
    <col min="5" max="5" width="16.28515625" style="3" customWidth="1"/>
    <col min="6" max="6" width="14.140625" style="121" customWidth="1"/>
    <col min="7" max="7" width="17.140625" style="121" customWidth="1"/>
    <col min="8" max="8" width="7" style="1" bestFit="1" customWidth="1"/>
    <col min="9" max="9" width="16" style="1" customWidth="1"/>
    <col min="10" max="10" width="14" style="1" customWidth="1"/>
    <col min="11" max="16384" width="9.140625" style="1"/>
  </cols>
  <sheetData>
    <row r="1" spans="1:10" s="6" customFormat="1" ht="12.75">
      <c r="A1" s="71" t="e">
        <f>#REF!</f>
        <v>#REF!</v>
      </c>
      <c r="D1" s="103"/>
      <c r="E1" s="104" t="e">
        <f>#REF!</f>
        <v>#REF!</v>
      </c>
      <c r="F1" s="121"/>
      <c r="G1" s="121"/>
      <c r="H1" s="71"/>
      <c r="I1" s="71"/>
      <c r="J1" s="71"/>
    </row>
    <row r="2" spans="1:10" s="6" customFormat="1" ht="13.5">
      <c r="A2" s="92" t="e">
        <f>#REF!</f>
        <v>#REF!</v>
      </c>
      <c r="B2" s="67"/>
      <c r="C2" s="67"/>
      <c r="D2" s="105"/>
      <c r="E2" s="106" t="e">
        <f>#REF!</f>
        <v>#REF!</v>
      </c>
      <c r="F2" s="121"/>
      <c r="G2" s="121"/>
    </row>
    <row r="3" spans="1:10">
      <c r="D3" s="29"/>
      <c r="E3" s="29"/>
    </row>
    <row r="4" spans="1:10" s="96" customFormat="1" ht="20.25">
      <c r="A4" s="327" t="s">
        <v>414</v>
      </c>
      <c r="B4" s="327"/>
      <c r="C4" s="327"/>
      <c r="D4" s="327"/>
      <c r="E4" s="327"/>
      <c r="F4" s="121"/>
      <c r="G4" s="327"/>
      <c r="H4" s="327"/>
      <c r="I4" s="327"/>
      <c r="J4" s="327"/>
    </row>
    <row r="5" spans="1:10">
      <c r="A5" s="328" t="s">
        <v>221</v>
      </c>
      <c r="B5" s="328"/>
      <c r="C5" s="328"/>
      <c r="D5" s="328"/>
      <c r="E5" s="328"/>
      <c r="G5" s="329"/>
      <c r="H5" s="329"/>
      <c r="I5" s="329"/>
      <c r="J5" s="329"/>
    </row>
    <row r="6" spans="1:10">
      <c r="A6" s="330" t="e">
        <f>#REF!</f>
        <v>#REF!</v>
      </c>
      <c r="B6" s="330"/>
      <c r="C6" s="330"/>
      <c r="D6" s="330"/>
      <c r="E6" s="330"/>
    </row>
    <row r="7" spans="1:10">
      <c r="A7" s="7"/>
      <c r="B7" s="7"/>
      <c r="C7" s="44"/>
      <c r="D7" s="334" t="s">
        <v>386</v>
      </c>
      <c r="E7" s="334"/>
      <c r="G7" s="186"/>
      <c r="J7" s="2"/>
    </row>
    <row r="8" spans="1:10">
      <c r="C8" s="44"/>
      <c r="D8" s="29"/>
      <c r="E8" s="29"/>
    </row>
    <row r="9" spans="1:10" ht="28.5">
      <c r="A9" s="97" t="s">
        <v>400</v>
      </c>
      <c r="B9" s="97" t="s">
        <v>465</v>
      </c>
      <c r="C9" s="98" t="s">
        <v>466</v>
      </c>
      <c r="D9" s="197" t="s">
        <v>401</v>
      </c>
      <c r="E9" s="197" t="s">
        <v>411</v>
      </c>
      <c r="G9" s="187"/>
      <c r="H9" s="10"/>
      <c r="I9" s="9"/>
      <c r="J9" s="10"/>
    </row>
    <row r="10" spans="1:10">
      <c r="A10" s="94"/>
      <c r="B10" s="94"/>
      <c r="C10" s="94"/>
      <c r="D10" s="107"/>
      <c r="E10" s="107"/>
      <c r="G10" s="188"/>
      <c r="H10" s="7"/>
      <c r="I10" s="13"/>
      <c r="J10" s="8"/>
    </row>
    <row r="11" spans="1:10">
      <c r="A11" s="99" t="s">
        <v>415</v>
      </c>
      <c r="B11" s="20"/>
      <c r="C11" s="20"/>
      <c r="D11" s="108"/>
      <c r="E11" s="108"/>
      <c r="G11" s="188"/>
      <c r="H11" s="19"/>
      <c r="I11" s="8"/>
      <c r="J11" s="8"/>
    </row>
    <row r="12" spans="1:10" ht="14.25" customHeight="1">
      <c r="A12" s="75" t="s">
        <v>416</v>
      </c>
      <c r="B12" s="20">
        <v>1</v>
      </c>
      <c r="C12" s="20"/>
      <c r="D12" s="108"/>
      <c r="E12" s="108"/>
      <c r="G12" s="188"/>
      <c r="H12" s="19"/>
      <c r="I12" s="8"/>
      <c r="J12" s="8"/>
    </row>
    <row r="13" spans="1:10">
      <c r="A13" s="75" t="s">
        <v>41</v>
      </c>
      <c r="B13" s="20">
        <v>2</v>
      </c>
      <c r="C13" s="20"/>
      <c r="D13" s="108"/>
      <c r="E13" s="108"/>
      <c r="G13" s="188"/>
      <c r="H13" s="19"/>
      <c r="I13" s="8"/>
      <c r="J13" s="8"/>
    </row>
    <row r="14" spans="1:10">
      <c r="A14" s="75" t="s">
        <v>417</v>
      </c>
      <c r="B14" s="20">
        <v>3</v>
      </c>
      <c r="C14" s="20"/>
      <c r="D14" s="108"/>
      <c r="E14" s="108"/>
      <c r="G14" s="188"/>
      <c r="H14" s="19"/>
      <c r="I14" s="8"/>
      <c r="J14" s="8"/>
    </row>
    <row r="15" spans="1:10">
      <c r="A15" s="141" t="s">
        <v>418</v>
      </c>
      <c r="B15" s="142">
        <v>4</v>
      </c>
      <c r="C15" s="142"/>
      <c r="D15" s="143"/>
      <c r="E15" s="143"/>
      <c r="G15" s="189"/>
      <c r="H15" s="19"/>
      <c r="I15" s="128"/>
      <c r="J15" s="128"/>
    </row>
    <row r="16" spans="1:10">
      <c r="A16" s="75" t="s">
        <v>42</v>
      </c>
      <c r="B16" s="20">
        <v>5</v>
      </c>
      <c r="C16" s="20"/>
      <c r="D16" s="108"/>
      <c r="E16" s="108"/>
      <c r="G16" s="188"/>
      <c r="H16" s="19"/>
      <c r="I16" s="8"/>
      <c r="J16" s="8"/>
    </row>
    <row r="17" spans="1:10">
      <c r="A17" s="75" t="s">
        <v>419</v>
      </c>
      <c r="B17" s="20">
        <v>6</v>
      </c>
      <c r="C17" s="20"/>
      <c r="D17" s="108"/>
      <c r="E17" s="108"/>
      <c r="G17" s="188"/>
      <c r="H17" s="19"/>
      <c r="I17" s="8"/>
      <c r="J17" s="8"/>
    </row>
    <row r="18" spans="1:10" s="16" customFormat="1">
      <c r="A18" s="75" t="s">
        <v>375</v>
      </c>
      <c r="B18" s="20">
        <v>7</v>
      </c>
      <c r="C18" s="20"/>
      <c r="D18" s="108"/>
      <c r="E18" s="108"/>
      <c r="F18" s="122"/>
      <c r="G18" s="190"/>
      <c r="H18" s="22"/>
      <c r="I18" s="23"/>
      <c r="J18" s="23"/>
    </row>
    <row r="19" spans="1:10">
      <c r="A19" s="101" t="s">
        <v>378</v>
      </c>
      <c r="B19" s="102">
        <v>20</v>
      </c>
      <c r="C19" s="102"/>
      <c r="D19" s="110">
        <f>SUM(D12:D18)</f>
        <v>0</v>
      </c>
      <c r="E19" s="110">
        <f>SUM(E12:E18)</f>
        <v>0</v>
      </c>
      <c r="G19" s="188"/>
      <c r="H19" s="14"/>
      <c r="I19" s="13"/>
      <c r="J19" s="13"/>
    </row>
    <row r="20" spans="1:10">
      <c r="A20" s="99" t="s">
        <v>379</v>
      </c>
      <c r="B20" s="20"/>
      <c r="C20" s="20"/>
      <c r="D20" s="108"/>
      <c r="E20" s="108"/>
      <c r="G20" s="188"/>
      <c r="H20" s="7"/>
      <c r="I20" s="8"/>
      <c r="J20" s="8"/>
    </row>
    <row r="21" spans="1:10" ht="30">
      <c r="A21" s="75" t="s">
        <v>425</v>
      </c>
      <c r="B21" s="20">
        <v>21</v>
      </c>
      <c r="C21" s="20"/>
      <c r="D21" s="108"/>
      <c r="E21" s="108"/>
      <c r="G21" s="188"/>
      <c r="H21" s="7"/>
      <c r="I21" s="8"/>
      <c r="J21" s="8"/>
    </row>
    <row r="22" spans="1:10" ht="30">
      <c r="A22" s="75" t="s">
        <v>426</v>
      </c>
      <c r="B22" s="20">
        <v>22</v>
      </c>
      <c r="C22" s="20"/>
      <c r="D22" s="108"/>
      <c r="E22" s="108"/>
      <c r="G22" s="188"/>
      <c r="H22" s="7"/>
      <c r="I22" s="8"/>
      <c r="J22" s="8"/>
    </row>
    <row r="23" spans="1:10" ht="18" hidden="1" customHeight="1">
      <c r="A23" s="141" t="s">
        <v>427</v>
      </c>
      <c r="B23" s="142">
        <v>23</v>
      </c>
      <c r="C23" s="142"/>
      <c r="D23" s="143"/>
      <c r="E23" s="143"/>
      <c r="G23" s="189"/>
      <c r="H23" s="7"/>
      <c r="I23" s="128"/>
      <c r="J23" s="128"/>
    </row>
    <row r="24" spans="1:10" ht="30" hidden="1">
      <c r="A24" s="75" t="s">
        <v>428</v>
      </c>
      <c r="B24" s="20">
        <v>24</v>
      </c>
      <c r="C24" s="20"/>
      <c r="D24" s="108"/>
      <c r="E24" s="108"/>
      <c r="G24" s="188"/>
      <c r="H24" s="7"/>
      <c r="I24" s="8"/>
      <c r="J24" s="8"/>
    </row>
    <row r="25" spans="1:10">
      <c r="A25" s="75" t="s">
        <v>429</v>
      </c>
      <c r="B25" s="20">
        <v>25</v>
      </c>
      <c r="C25" s="20"/>
      <c r="D25" s="108"/>
      <c r="E25" s="108"/>
      <c r="G25" s="188"/>
      <c r="H25" s="7"/>
      <c r="I25" s="8"/>
      <c r="J25" s="8"/>
    </row>
    <row r="26" spans="1:10">
      <c r="A26" s="75" t="s">
        <v>430</v>
      </c>
      <c r="B26" s="20">
        <v>26</v>
      </c>
      <c r="C26" s="20"/>
      <c r="D26" s="108"/>
      <c r="E26" s="108"/>
      <c r="G26" s="188"/>
      <c r="H26" s="7"/>
      <c r="I26" s="8"/>
      <c r="J26" s="8"/>
    </row>
    <row r="27" spans="1:10" s="16" customFormat="1">
      <c r="A27" s="75" t="s">
        <v>431</v>
      </c>
      <c r="B27" s="20">
        <v>27</v>
      </c>
      <c r="C27" s="20"/>
      <c r="D27" s="108"/>
      <c r="E27" s="108"/>
      <c r="F27" s="122"/>
      <c r="G27" s="190"/>
      <c r="H27" s="22"/>
      <c r="I27" s="23"/>
      <c r="J27" s="23"/>
    </row>
    <row r="28" spans="1:10">
      <c r="A28" s="101" t="s">
        <v>380</v>
      </c>
      <c r="B28" s="102">
        <v>30</v>
      </c>
      <c r="C28" s="102"/>
      <c r="D28" s="110">
        <f>SUM(D21:D27)</f>
        <v>0</v>
      </c>
      <c r="E28" s="110">
        <f>SUM(E21:E27)</f>
        <v>0</v>
      </c>
      <c r="G28" s="188"/>
      <c r="H28" s="14"/>
      <c r="I28" s="13"/>
      <c r="J28" s="8"/>
    </row>
    <row r="29" spans="1:10">
      <c r="A29" s="99" t="s">
        <v>381</v>
      </c>
      <c r="B29" s="20"/>
      <c r="C29" s="20"/>
      <c r="D29" s="108"/>
      <c r="E29" s="108"/>
      <c r="G29" s="188"/>
      <c r="H29" s="7"/>
      <c r="I29" s="8"/>
      <c r="J29" s="8"/>
    </row>
    <row r="30" spans="1:10" ht="30">
      <c r="A30" s="75" t="s">
        <v>432</v>
      </c>
      <c r="B30" s="20">
        <v>31</v>
      </c>
      <c r="C30" s="20"/>
      <c r="D30" s="108"/>
      <c r="E30" s="108"/>
      <c r="G30" s="188"/>
      <c r="H30" s="7"/>
      <c r="I30" s="8"/>
      <c r="J30" s="8"/>
    </row>
    <row r="31" spans="1:10" ht="30" hidden="1">
      <c r="A31" s="75" t="s">
        <v>433</v>
      </c>
      <c r="B31" s="20">
        <v>32</v>
      </c>
      <c r="C31" s="20"/>
      <c r="D31" s="108"/>
      <c r="E31" s="108"/>
      <c r="G31" s="188"/>
      <c r="H31" s="7"/>
      <c r="I31" s="8"/>
      <c r="J31" s="8"/>
    </row>
    <row r="32" spans="1:10">
      <c r="A32" s="141" t="s">
        <v>434</v>
      </c>
      <c r="B32" s="142">
        <v>33</v>
      </c>
      <c r="C32" s="142"/>
      <c r="D32" s="143"/>
      <c r="E32" s="143"/>
      <c r="G32" s="189"/>
      <c r="H32" s="7"/>
      <c r="I32" s="128"/>
      <c r="J32" s="128"/>
    </row>
    <row r="33" spans="1:10">
      <c r="A33" s="141" t="s">
        <v>435</v>
      </c>
      <c r="B33" s="142">
        <v>34</v>
      </c>
      <c r="C33" s="142"/>
      <c r="D33" s="143"/>
      <c r="E33" s="143"/>
      <c r="G33" s="189"/>
      <c r="H33" s="7"/>
      <c r="I33" s="128"/>
      <c r="J33" s="128"/>
    </row>
    <row r="34" spans="1:10">
      <c r="A34" s="141" t="s">
        <v>436</v>
      </c>
      <c r="B34" s="142">
        <v>35</v>
      </c>
      <c r="C34" s="142"/>
      <c r="D34" s="143"/>
      <c r="E34" s="143"/>
      <c r="G34" s="189"/>
      <c r="H34" s="7"/>
      <c r="I34" s="128"/>
      <c r="J34" s="128"/>
    </row>
    <row r="35" spans="1:10" s="16" customFormat="1">
      <c r="A35" s="141" t="s">
        <v>382</v>
      </c>
      <c r="B35" s="142">
        <v>36</v>
      </c>
      <c r="C35" s="142"/>
      <c r="D35" s="143"/>
      <c r="E35" s="143"/>
      <c r="F35" s="122"/>
      <c r="G35" s="191"/>
      <c r="H35" s="22"/>
      <c r="I35" s="144"/>
      <c r="J35" s="144"/>
    </row>
    <row r="36" spans="1:10" s="2" customFormat="1">
      <c r="A36" s="101" t="s">
        <v>383</v>
      </c>
      <c r="B36" s="102">
        <v>40</v>
      </c>
      <c r="C36" s="102"/>
      <c r="D36" s="110">
        <f>SUM(D30:D35)</f>
        <v>0</v>
      </c>
      <c r="E36" s="110">
        <f>SUM(E30:E35)</f>
        <v>0</v>
      </c>
      <c r="F36" s="121"/>
      <c r="G36" s="188"/>
      <c r="H36" s="14"/>
      <c r="I36" s="13"/>
      <c r="J36" s="13"/>
    </row>
    <row r="37" spans="1:10" ht="18.75" customHeight="1">
      <c r="A37" s="145" t="s">
        <v>55</v>
      </c>
      <c r="B37" s="146">
        <v>50</v>
      </c>
      <c r="C37" s="146"/>
      <c r="D37" s="147">
        <f>D19+D28+D36</f>
        <v>0</v>
      </c>
      <c r="E37" s="147">
        <f>E19+E28+E36</f>
        <v>0</v>
      </c>
      <c r="G37" s="189"/>
      <c r="H37" s="14"/>
      <c r="I37" s="148"/>
      <c r="J37" s="148"/>
    </row>
    <row r="38" spans="1:10" ht="18" customHeight="1">
      <c r="A38" s="145" t="s">
        <v>384</v>
      </c>
      <c r="B38" s="146">
        <v>60</v>
      </c>
      <c r="C38" s="146"/>
      <c r="D38" s="147">
        <f>E40</f>
        <v>485178152</v>
      </c>
      <c r="E38" s="147">
        <v>485178152</v>
      </c>
      <c r="G38" s="189"/>
      <c r="H38" s="7"/>
      <c r="I38" s="128"/>
      <c r="J38" s="128"/>
    </row>
    <row r="39" spans="1:10" s="28" customFormat="1" ht="17.25" customHeight="1">
      <c r="A39" s="112" t="s">
        <v>385</v>
      </c>
      <c r="B39" s="100">
        <v>61</v>
      </c>
      <c r="C39" s="100"/>
      <c r="D39" s="113">
        <v>0</v>
      </c>
      <c r="E39" s="113">
        <v>0</v>
      </c>
      <c r="F39" s="192"/>
      <c r="G39" s="193"/>
      <c r="H39" s="18"/>
      <c r="I39" s="115"/>
      <c r="J39" s="115"/>
    </row>
    <row r="40" spans="1:10" s="30" customFormat="1" ht="21.75" customHeight="1">
      <c r="A40" s="129" t="s">
        <v>56</v>
      </c>
      <c r="B40" s="130">
        <v>70</v>
      </c>
      <c r="C40" s="126"/>
      <c r="D40" s="131">
        <f>SUM(D37:D39)</f>
        <v>485178152</v>
      </c>
      <c r="E40" s="131">
        <f>SUM(E37:E39)</f>
        <v>485178152</v>
      </c>
      <c r="F40" s="194" t="e">
        <f>D40-#REF!</f>
        <v>#REF!</v>
      </c>
      <c r="G40" s="195" t="e">
        <f>E40-#REF!</f>
        <v>#REF!</v>
      </c>
      <c r="H40" s="114"/>
      <c r="I40" s="114"/>
      <c r="J40" s="100"/>
    </row>
    <row r="41" spans="1:10">
      <c r="A41" s="95"/>
      <c r="D41" s="29"/>
      <c r="E41" s="29"/>
      <c r="G41" s="196"/>
      <c r="H41" s="2"/>
      <c r="I41" s="14"/>
      <c r="J41" s="14"/>
    </row>
    <row r="42" spans="1:10">
      <c r="A42" s="26"/>
      <c r="C42" s="44"/>
      <c r="D42" s="333" t="e">
        <f>#REF!</f>
        <v>#REF!</v>
      </c>
      <c r="E42" s="333"/>
      <c r="H42" s="2"/>
      <c r="I42" s="14"/>
      <c r="J42" s="14"/>
    </row>
    <row r="43" spans="1:10" ht="15" customHeight="1">
      <c r="A43" s="325" t="s">
        <v>74</v>
      </c>
      <c r="B43" s="325"/>
      <c r="D43" s="332" t="s">
        <v>412</v>
      </c>
      <c r="E43" s="332"/>
      <c r="I43" s="14"/>
      <c r="J43" s="14"/>
    </row>
    <row r="44" spans="1:10" ht="12.75" customHeight="1">
      <c r="A44" s="326"/>
      <c r="B44" s="326"/>
      <c r="C44" s="326"/>
      <c r="D44" s="326"/>
      <c r="E44" s="326"/>
    </row>
    <row r="45" spans="1:10">
      <c r="A45" s="89"/>
      <c r="B45" s="20"/>
      <c r="C45" s="20"/>
      <c r="D45" s="109"/>
      <c r="E45" s="109"/>
    </row>
    <row r="46" spans="1:10">
      <c r="A46" s="89"/>
      <c r="B46" s="20"/>
      <c r="C46" s="20"/>
      <c r="D46" s="109"/>
      <c r="E46" s="109"/>
    </row>
    <row r="47" spans="1:10">
      <c r="A47" s="89"/>
      <c r="B47" s="20"/>
      <c r="C47" s="20"/>
      <c r="D47" s="109"/>
      <c r="E47" s="109"/>
    </row>
    <row r="48" spans="1:10">
      <c r="A48" s="89"/>
      <c r="B48" s="20"/>
      <c r="C48" s="20"/>
      <c r="D48" s="109"/>
      <c r="E48" s="109"/>
    </row>
    <row r="49" spans="1:5">
      <c r="A49" s="11" t="s">
        <v>248</v>
      </c>
      <c r="D49" s="331" t="s">
        <v>278</v>
      </c>
      <c r="E49" s="331"/>
    </row>
    <row r="50" spans="1:5">
      <c r="D50" s="29"/>
      <c r="E50" s="29"/>
    </row>
    <row r="51" spans="1:5">
      <c r="D51" s="29"/>
      <c r="E51" s="29"/>
    </row>
    <row r="52" spans="1:5">
      <c r="D52" s="29"/>
      <c r="E52" s="29"/>
    </row>
    <row r="53" spans="1:5">
      <c r="D53" s="29"/>
      <c r="E53" s="29"/>
    </row>
    <row r="54" spans="1:5">
      <c r="D54" s="29"/>
      <c r="E54" s="29"/>
    </row>
    <row r="55" spans="1:5">
      <c r="D55" s="29"/>
      <c r="E55" s="29"/>
    </row>
    <row r="56" spans="1:5">
      <c r="D56" s="29"/>
      <c r="E56" s="29"/>
    </row>
    <row r="57" spans="1:5">
      <c r="D57" s="29"/>
      <c r="E57" s="29"/>
    </row>
    <row r="58" spans="1:5">
      <c r="D58" s="29"/>
      <c r="E58" s="29"/>
    </row>
  </sheetData>
  <mergeCells count="12">
    <mergeCell ref="D49:E49"/>
    <mergeCell ref="D43:E43"/>
    <mergeCell ref="D42:E42"/>
    <mergeCell ref="D7:E7"/>
    <mergeCell ref="C44:E44"/>
    <mergeCell ref="A43:B43"/>
    <mergeCell ref="A44:B44"/>
    <mergeCell ref="G4:J4"/>
    <mergeCell ref="A5:E5"/>
    <mergeCell ref="G5:J5"/>
    <mergeCell ref="A6:E6"/>
    <mergeCell ref="A4:E4"/>
  </mergeCells>
  <phoneticPr fontId="7" type="noConversion"/>
  <conditionalFormatting sqref="D40:E40">
    <cfRule type="cellIs" dxfId="0" priority="1" stopIfTrue="1" operator="equal">
      <formula>0</formula>
    </cfRule>
  </conditionalFormatting>
  <pageMargins left="0.55000000000000004" right="0.43" top="0.67" bottom="0.5" header="0.17" footer="0.21"/>
  <pageSetup paperSize="9" firstPageNumber="11" orientation="portrait" useFirstPageNumber="1" r:id="rId1"/>
  <headerFooter alignWithMargins="0">
    <oddFooter>&amp;C&amp;P</oddFooter>
  </headerFooter>
  <colBreaks count="1" manualBreakCount="1">
    <brk id="5" max="4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5"/>
  </sheetPr>
  <dimension ref="A1:E117"/>
  <sheetViews>
    <sheetView showGridLines="0" workbookViewId="0">
      <selection sqref="A1:IV2"/>
    </sheetView>
  </sheetViews>
  <sheetFormatPr defaultRowHeight="12.75"/>
  <cols>
    <col min="1" max="1" width="54.42578125" customWidth="1"/>
    <col min="3" max="3" width="11.42578125" customWidth="1"/>
    <col min="4" max="4" width="10.7109375" customWidth="1"/>
    <col min="5" max="5" width="10.140625" customWidth="1"/>
  </cols>
  <sheetData>
    <row r="1" spans="1:5" s="93" customFormat="1" ht="15">
      <c r="A1" s="2" t="e">
        <f>LCTT!A1</f>
        <v>#REF!</v>
      </c>
      <c r="B1" s="1"/>
      <c r="C1" s="1"/>
      <c r="D1" s="1"/>
      <c r="E1" s="1"/>
    </row>
    <row r="2" spans="1:5" s="93" customFormat="1" ht="15">
      <c r="A2" s="1" t="e">
        <f>LCTT!A2</f>
        <v>#REF!</v>
      </c>
      <c r="B2" s="1"/>
      <c r="C2" s="1"/>
      <c r="D2" s="1"/>
      <c r="E2" s="1"/>
    </row>
    <row r="3" spans="1:5" ht="15.75">
      <c r="A3" s="15" t="s">
        <v>772</v>
      </c>
      <c r="B3" s="15"/>
      <c r="C3" s="15"/>
      <c r="D3" s="15"/>
      <c r="E3" s="15"/>
    </row>
    <row r="4" spans="1:5">
      <c r="A4" s="6"/>
      <c r="B4" s="6"/>
      <c r="C4" s="6"/>
      <c r="D4" s="6"/>
      <c r="E4" s="6"/>
    </row>
    <row r="5" spans="1:5" ht="22.5">
      <c r="A5" s="339" t="s">
        <v>414</v>
      </c>
      <c r="B5" s="339"/>
      <c r="C5" s="339"/>
      <c r="D5" s="339"/>
      <c r="E5" s="339"/>
    </row>
    <row r="6" spans="1:5" ht="17.25">
      <c r="A6" s="340" t="s">
        <v>75</v>
      </c>
      <c r="B6" s="340"/>
      <c r="C6" s="340"/>
      <c r="D6" s="340"/>
      <c r="E6" s="340"/>
    </row>
    <row r="7" spans="1:5" ht="16.5">
      <c r="A7" s="341" t="s">
        <v>76</v>
      </c>
      <c r="B7" s="341"/>
      <c r="C7" s="341"/>
      <c r="D7" s="341"/>
      <c r="E7" s="341"/>
    </row>
    <row r="8" spans="1:5" ht="17.25" thickBot="1">
      <c r="A8" s="52"/>
      <c r="B8" s="6"/>
      <c r="C8" s="6"/>
      <c r="D8" s="342" t="s">
        <v>386</v>
      </c>
      <c r="E8" s="342"/>
    </row>
    <row r="9" spans="1:5" ht="15.75">
      <c r="A9" s="343" t="s">
        <v>400</v>
      </c>
      <c r="B9" s="48" t="s">
        <v>77</v>
      </c>
      <c r="C9" s="345" t="s">
        <v>466</v>
      </c>
      <c r="D9" s="343" t="s">
        <v>401</v>
      </c>
      <c r="E9" s="343" t="s">
        <v>411</v>
      </c>
    </row>
    <row r="10" spans="1:5" ht="16.5" thickBot="1">
      <c r="A10" s="344"/>
      <c r="B10" s="49" t="s">
        <v>479</v>
      </c>
      <c r="C10" s="346"/>
      <c r="D10" s="347"/>
      <c r="E10" s="344"/>
    </row>
    <row r="11" spans="1:5" ht="16.5" thickBot="1">
      <c r="A11" s="53">
        <v>1</v>
      </c>
      <c r="B11" s="53">
        <v>2</v>
      </c>
      <c r="C11" s="53">
        <v>3</v>
      </c>
      <c r="D11" s="53">
        <v>4</v>
      </c>
      <c r="E11" s="53">
        <v>5</v>
      </c>
    </row>
    <row r="12" spans="1:5" ht="21" customHeight="1">
      <c r="A12" s="54" t="s">
        <v>415</v>
      </c>
      <c r="B12" s="55"/>
      <c r="C12" s="55"/>
      <c r="D12" s="54"/>
      <c r="E12" s="54"/>
    </row>
    <row r="13" spans="1:5" ht="20.25" customHeight="1">
      <c r="A13" s="56" t="s">
        <v>78</v>
      </c>
      <c r="B13" s="49">
        <v>1</v>
      </c>
      <c r="C13" s="49"/>
      <c r="D13" s="57"/>
      <c r="E13" s="57"/>
    </row>
    <row r="14" spans="1:5" ht="21" customHeight="1">
      <c r="A14" s="56" t="s">
        <v>79</v>
      </c>
      <c r="B14" s="55"/>
      <c r="C14" s="55"/>
      <c r="D14" s="57"/>
      <c r="E14" s="57"/>
    </row>
    <row r="15" spans="1:5" ht="15" customHeight="1">
      <c r="A15" s="57" t="s">
        <v>80</v>
      </c>
      <c r="B15" s="55">
        <v>2</v>
      </c>
      <c r="C15" s="55"/>
      <c r="D15" s="57"/>
      <c r="E15" s="57"/>
    </row>
    <row r="16" spans="1:5" ht="18" customHeight="1">
      <c r="A16" s="57" t="s">
        <v>81</v>
      </c>
      <c r="B16" s="55">
        <v>3</v>
      </c>
      <c r="C16" s="55"/>
      <c r="D16" s="57"/>
      <c r="E16" s="57"/>
    </row>
    <row r="17" spans="1:5" ht="19.5" customHeight="1">
      <c r="A17" s="57" t="s">
        <v>82</v>
      </c>
      <c r="B17" s="55">
        <v>4</v>
      </c>
      <c r="C17" s="55"/>
      <c r="D17" s="57"/>
      <c r="E17" s="57"/>
    </row>
    <row r="18" spans="1:5" ht="18.75" customHeight="1">
      <c r="A18" s="57" t="s">
        <v>83</v>
      </c>
      <c r="B18" s="55">
        <v>5</v>
      </c>
      <c r="C18" s="55"/>
      <c r="D18" s="57"/>
      <c r="E18" s="57"/>
    </row>
    <row r="19" spans="1:5" ht="18.75" customHeight="1">
      <c r="A19" s="57" t="s">
        <v>84</v>
      </c>
      <c r="B19" s="55">
        <v>6</v>
      </c>
      <c r="C19" s="55"/>
      <c r="D19" s="57"/>
      <c r="E19" s="57"/>
    </row>
    <row r="20" spans="1:5" ht="30.75" customHeight="1">
      <c r="A20" s="56" t="s">
        <v>85</v>
      </c>
      <c r="B20" s="58">
        <v>8</v>
      </c>
      <c r="C20" s="58"/>
      <c r="D20" s="56"/>
      <c r="E20" s="56"/>
    </row>
    <row r="21" spans="1:5" ht="21" customHeight="1">
      <c r="A21" s="57" t="s">
        <v>86</v>
      </c>
      <c r="B21" s="55">
        <v>9</v>
      </c>
      <c r="C21" s="55"/>
      <c r="D21" s="57"/>
      <c r="E21" s="57"/>
    </row>
    <row r="22" spans="1:5" ht="20.25" customHeight="1">
      <c r="A22" s="57" t="s">
        <v>87</v>
      </c>
      <c r="B22" s="55">
        <v>10</v>
      </c>
      <c r="C22" s="55"/>
      <c r="D22" s="57"/>
      <c r="E22" s="57"/>
    </row>
    <row r="23" spans="1:5" ht="33" customHeight="1">
      <c r="A23" s="57" t="s">
        <v>88</v>
      </c>
      <c r="B23" s="55">
        <v>11</v>
      </c>
      <c r="C23" s="55"/>
      <c r="D23" s="57"/>
      <c r="E23" s="57"/>
    </row>
    <row r="24" spans="1:5" ht="20.25" customHeight="1">
      <c r="A24" s="57" t="s">
        <v>89</v>
      </c>
      <c r="B24" s="55">
        <v>12</v>
      </c>
      <c r="C24" s="55"/>
      <c r="D24" s="57"/>
      <c r="E24" s="57"/>
    </row>
    <row r="25" spans="1:5" ht="18" customHeight="1">
      <c r="A25" s="57" t="s">
        <v>90</v>
      </c>
      <c r="B25" s="55">
        <v>13</v>
      </c>
      <c r="C25" s="55"/>
      <c r="D25" s="57"/>
      <c r="E25" s="57"/>
    </row>
    <row r="26" spans="1:5" ht="20.25" customHeight="1">
      <c r="A26" s="57" t="s">
        <v>91</v>
      </c>
      <c r="B26" s="55">
        <v>14</v>
      </c>
      <c r="C26" s="55"/>
      <c r="D26" s="57"/>
      <c r="E26" s="57"/>
    </row>
    <row r="27" spans="1:5" ht="19.5" customHeight="1">
      <c r="A27" s="57" t="s">
        <v>92</v>
      </c>
      <c r="B27" s="55">
        <v>15</v>
      </c>
      <c r="C27" s="55"/>
      <c r="D27" s="57"/>
      <c r="E27" s="57"/>
    </row>
    <row r="28" spans="1:5" ht="17.25" customHeight="1">
      <c r="A28" s="57" t="s">
        <v>93</v>
      </c>
      <c r="B28" s="55">
        <v>16</v>
      </c>
      <c r="C28" s="55"/>
      <c r="D28" s="57"/>
      <c r="E28" s="57"/>
    </row>
    <row r="29" spans="1:5" ht="20.25" customHeight="1">
      <c r="A29" s="56" t="s">
        <v>378</v>
      </c>
      <c r="B29" s="49">
        <v>20</v>
      </c>
      <c r="C29" s="49"/>
      <c r="D29" s="56"/>
      <c r="E29" s="56"/>
    </row>
    <row r="30" spans="1:5" ht="18.75" customHeight="1">
      <c r="A30" s="54" t="s">
        <v>379</v>
      </c>
      <c r="B30" s="59"/>
      <c r="C30" s="59"/>
      <c r="D30" s="60"/>
      <c r="E30" s="60"/>
    </row>
    <row r="31" spans="1:5" ht="32.25" customHeight="1">
      <c r="A31" s="57" t="s">
        <v>43</v>
      </c>
      <c r="B31" s="55">
        <v>21</v>
      </c>
      <c r="C31" s="55"/>
      <c r="D31" s="57"/>
      <c r="E31" s="57"/>
    </row>
    <row r="32" spans="1:5" ht="31.5" customHeight="1">
      <c r="A32" s="57" t="s">
        <v>44</v>
      </c>
      <c r="B32" s="55">
        <v>22</v>
      </c>
      <c r="C32" s="55"/>
      <c r="D32" s="57"/>
      <c r="E32" s="57"/>
    </row>
    <row r="33" spans="1:5" ht="19.5" customHeight="1">
      <c r="A33" s="57" t="s">
        <v>45</v>
      </c>
      <c r="B33" s="55">
        <v>23</v>
      </c>
      <c r="C33" s="55"/>
      <c r="D33" s="57"/>
      <c r="E33" s="57"/>
    </row>
    <row r="34" spans="1:5" ht="24" customHeight="1">
      <c r="A34" s="57" t="s">
        <v>46</v>
      </c>
      <c r="B34" s="55">
        <v>24</v>
      </c>
      <c r="C34" s="55"/>
      <c r="D34" s="57"/>
      <c r="E34" s="57"/>
    </row>
    <row r="35" spans="1:5" ht="24" customHeight="1">
      <c r="A35" s="57" t="s">
        <v>47</v>
      </c>
      <c r="B35" s="55">
        <v>25</v>
      </c>
      <c r="C35" s="55"/>
      <c r="D35" s="57"/>
      <c r="E35" s="57"/>
    </row>
    <row r="36" spans="1:5" ht="24" customHeight="1">
      <c r="A36" s="57" t="s">
        <v>48</v>
      </c>
      <c r="B36" s="55">
        <v>26</v>
      </c>
      <c r="C36" s="55"/>
      <c r="D36" s="57"/>
      <c r="E36" s="57"/>
    </row>
    <row r="37" spans="1:5" ht="20.25" customHeight="1">
      <c r="A37" s="57" t="s">
        <v>49</v>
      </c>
      <c r="B37" s="55">
        <v>27</v>
      </c>
      <c r="C37" s="55"/>
      <c r="D37" s="57"/>
      <c r="E37" s="57"/>
    </row>
    <row r="38" spans="1:5" ht="20.25" customHeight="1">
      <c r="A38" s="61" t="s">
        <v>380</v>
      </c>
      <c r="B38" s="62">
        <v>30</v>
      </c>
      <c r="C38" s="62"/>
      <c r="D38" s="61"/>
      <c r="E38" s="61"/>
    </row>
    <row r="39" spans="1:5" ht="20.25" customHeight="1">
      <c r="A39" s="54" t="s">
        <v>381</v>
      </c>
      <c r="B39" s="49"/>
      <c r="C39" s="49"/>
      <c r="D39" s="54"/>
      <c r="E39" s="54"/>
    </row>
    <row r="40" spans="1:5" ht="30.75" customHeight="1">
      <c r="A40" s="57" t="s">
        <v>50</v>
      </c>
      <c r="B40" s="55">
        <v>31</v>
      </c>
      <c r="C40" s="55"/>
      <c r="D40" s="57"/>
      <c r="E40" s="57"/>
    </row>
    <row r="41" spans="1:5" ht="31.5" customHeight="1">
      <c r="A41" s="57" t="s">
        <v>51</v>
      </c>
      <c r="B41" s="55">
        <v>32</v>
      </c>
      <c r="C41" s="55"/>
      <c r="D41" s="57"/>
      <c r="E41" s="57"/>
    </row>
    <row r="42" spans="1:5" ht="20.25" customHeight="1">
      <c r="A42" s="57" t="s">
        <v>52</v>
      </c>
      <c r="B42" s="55">
        <v>33</v>
      </c>
      <c r="C42" s="55"/>
      <c r="D42" s="57"/>
      <c r="E42" s="57"/>
    </row>
    <row r="43" spans="1:5" ht="18" customHeight="1">
      <c r="A43" s="57" t="s">
        <v>53</v>
      </c>
      <c r="B43" s="55">
        <v>34</v>
      </c>
      <c r="C43" s="55"/>
      <c r="D43" s="57"/>
      <c r="E43" s="57"/>
    </row>
    <row r="44" spans="1:5" ht="18" customHeight="1">
      <c r="A44" s="57" t="s">
        <v>54</v>
      </c>
      <c r="B44" s="55">
        <v>35</v>
      </c>
      <c r="C44" s="55"/>
      <c r="D44" s="57"/>
      <c r="E44" s="57"/>
    </row>
    <row r="45" spans="1:5" ht="16.5" customHeight="1">
      <c r="A45" s="57" t="s">
        <v>382</v>
      </c>
      <c r="B45" s="55">
        <v>36</v>
      </c>
      <c r="C45" s="55"/>
      <c r="D45" s="57"/>
      <c r="E45" s="57"/>
    </row>
    <row r="46" spans="1:5" ht="15.75" customHeight="1">
      <c r="A46" s="56" t="s">
        <v>383</v>
      </c>
      <c r="B46" s="49">
        <v>40</v>
      </c>
      <c r="C46" s="49"/>
      <c r="D46" s="56"/>
      <c r="E46" s="56"/>
    </row>
    <row r="47" spans="1:5" ht="18.75" customHeight="1">
      <c r="A47" s="54" t="s">
        <v>55</v>
      </c>
      <c r="B47" s="49">
        <v>50</v>
      </c>
      <c r="C47" s="49"/>
      <c r="D47" s="54"/>
      <c r="E47" s="54"/>
    </row>
    <row r="48" spans="1:5" ht="17.25" customHeight="1">
      <c r="A48" s="54" t="s">
        <v>384</v>
      </c>
      <c r="B48" s="49">
        <v>60</v>
      </c>
      <c r="C48" s="49"/>
      <c r="D48" s="54"/>
      <c r="E48" s="54"/>
    </row>
    <row r="49" spans="1:5" ht="15.75" customHeight="1">
      <c r="A49" s="57" t="s">
        <v>385</v>
      </c>
      <c r="B49" s="55">
        <v>61</v>
      </c>
      <c r="C49" s="55"/>
      <c r="D49" s="57"/>
      <c r="E49" s="57"/>
    </row>
    <row r="50" spans="1:5" ht="24" customHeight="1" thickBot="1">
      <c r="A50" s="63" t="s">
        <v>56</v>
      </c>
      <c r="B50" s="64">
        <v>70</v>
      </c>
      <c r="C50" s="65">
        <v>31</v>
      </c>
      <c r="D50" s="63"/>
      <c r="E50" s="63"/>
    </row>
    <row r="51" spans="1:5" ht="10.5" customHeight="1">
      <c r="A51" s="50"/>
      <c r="B51" s="15"/>
      <c r="C51" s="15"/>
      <c r="D51" s="15"/>
      <c r="E51" s="15"/>
    </row>
    <row r="52" spans="1:5" ht="15" customHeight="1">
      <c r="A52" s="51"/>
      <c r="B52" s="335" t="s">
        <v>477</v>
      </c>
      <c r="C52" s="335"/>
      <c r="D52" s="335"/>
      <c r="E52" s="335"/>
    </row>
    <row r="53" spans="1:5" ht="31.5">
      <c r="A53" s="45" t="s">
        <v>94</v>
      </c>
      <c r="B53" s="336" t="s">
        <v>412</v>
      </c>
      <c r="C53" s="336"/>
      <c r="D53" s="336"/>
      <c r="E53" s="336"/>
    </row>
    <row r="54" spans="1:5" ht="15.75">
      <c r="A54" s="46" t="s">
        <v>95</v>
      </c>
      <c r="B54" s="337" t="s">
        <v>478</v>
      </c>
      <c r="C54" s="337"/>
      <c r="D54" s="337"/>
      <c r="E54" s="337"/>
    </row>
    <row r="55" spans="1:5" ht="15.75">
      <c r="A55" s="46"/>
      <c r="B55" s="47"/>
      <c r="C55" s="47"/>
      <c r="D55" s="47"/>
      <c r="E55" s="47"/>
    </row>
    <row r="56" spans="1:5" ht="15.75">
      <c r="A56" s="46"/>
      <c r="B56" s="47"/>
      <c r="C56" s="47"/>
      <c r="D56" s="47"/>
      <c r="E56" s="47"/>
    </row>
    <row r="57" spans="1:5" ht="15.75">
      <c r="A57" s="66"/>
      <c r="B57" s="15"/>
      <c r="C57" s="15"/>
      <c r="D57" s="15"/>
      <c r="E57" s="15"/>
    </row>
    <row r="58" spans="1:5" ht="15.75">
      <c r="A58" s="338" t="s">
        <v>147</v>
      </c>
      <c r="B58" s="338"/>
      <c r="C58" s="338"/>
      <c r="D58" s="338"/>
      <c r="E58" s="338"/>
    </row>
    <row r="59" spans="1:5">
      <c r="A59" s="6"/>
      <c r="B59" s="6"/>
      <c r="C59" s="6"/>
      <c r="D59" s="6"/>
      <c r="E59" s="6"/>
    </row>
    <row r="60" spans="1:5">
      <c r="A60" s="6"/>
      <c r="B60" s="6"/>
      <c r="C60" s="6"/>
      <c r="D60" s="6"/>
      <c r="E60" s="6"/>
    </row>
    <row r="61" spans="1:5">
      <c r="A61" s="6"/>
      <c r="B61" s="6"/>
      <c r="C61" s="6"/>
      <c r="D61" s="6"/>
      <c r="E61" s="6"/>
    </row>
    <row r="62" spans="1:5">
      <c r="A62" s="6"/>
      <c r="B62" s="6"/>
      <c r="C62" s="6"/>
      <c r="D62" s="6"/>
      <c r="E62" s="6"/>
    </row>
    <row r="63" spans="1:5">
      <c r="A63" s="6"/>
      <c r="B63" s="6"/>
      <c r="C63" s="6"/>
      <c r="D63" s="6"/>
      <c r="E63" s="6"/>
    </row>
    <row r="64" spans="1:5">
      <c r="A64" s="6"/>
      <c r="B64" s="6"/>
      <c r="C64" s="6"/>
      <c r="D64" s="6"/>
      <c r="E64" s="6"/>
    </row>
    <row r="65" spans="1:5">
      <c r="A65" s="6"/>
      <c r="B65" s="6"/>
      <c r="C65" s="6"/>
      <c r="D65" s="6"/>
      <c r="E65" s="6"/>
    </row>
    <row r="66" spans="1:5">
      <c r="A66" s="6"/>
      <c r="B66" s="6"/>
      <c r="C66" s="6"/>
      <c r="D66" s="6"/>
      <c r="E66" s="6"/>
    </row>
    <row r="67" spans="1:5">
      <c r="A67" s="6"/>
      <c r="B67" s="6"/>
      <c r="C67" s="6"/>
      <c r="D67" s="6"/>
      <c r="E67" s="6"/>
    </row>
    <row r="68" spans="1:5">
      <c r="A68" s="6"/>
      <c r="B68" s="6"/>
      <c r="C68" s="6"/>
      <c r="D68" s="6"/>
      <c r="E68" s="6"/>
    </row>
    <row r="69" spans="1:5">
      <c r="A69" s="6"/>
      <c r="B69" s="6"/>
      <c r="C69" s="6"/>
      <c r="D69" s="6"/>
      <c r="E69" s="6"/>
    </row>
    <row r="70" spans="1:5">
      <c r="A70" s="6"/>
      <c r="B70" s="6"/>
      <c r="C70" s="6"/>
      <c r="D70" s="6"/>
      <c r="E70" s="6"/>
    </row>
    <row r="71" spans="1:5">
      <c r="A71" s="6"/>
      <c r="B71" s="6"/>
      <c r="C71" s="6"/>
      <c r="D71" s="6"/>
      <c r="E71" s="6"/>
    </row>
    <row r="72" spans="1:5">
      <c r="A72" s="6"/>
      <c r="B72" s="6"/>
      <c r="C72" s="6"/>
      <c r="D72" s="6"/>
      <c r="E72" s="6"/>
    </row>
    <row r="73" spans="1:5">
      <c r="A73" s="6"/>
      <c r="B73" s="6"/>
      <c r="C73" s="6"/>
      <c r="D73" s="6"/>
      <c r="E73" s="6"/>
    </row>
    <row r="74" spans="1:5">
      <c r="A74" s="6"/>
      <c r="B74" s="6"/>
      <c r="C74" s="6"/>
      <c r="D74" s="6"/>
      <c r="E74" s="6"/>
    </row>
    <row r="75" spans="1:5">
      <c r="A75" s="6"/>
      <c r="B75" s="6"/>
      <c r="C75" s="6"/>
      <c r="D75" s="6"/>
      <c r="E75" s="6"/>
    </row>
    <row r="76" spans="1:5">
      <c r="A76" s="6"/>
      <c r="B76" s="6"/>
      <c r="C76" s="6"/>
      <c r="D76" s="6"/>
      <c r="E76" s="6"/>
    </row>
    <row r="77" spans="1:5">
      <c r="A77" s="6"/>
      <c r="B77" s="6"/>
      <c r="C77" s="6"/>
      <c r="D77" s="6"/>
      <c r="E77" s="6"/>
    </row>
    <row r="78" spans="1:5">
      <c r="A78" s="6"/>
      <c r="B78" s="6"/>
      <c r="C78" s="6"/>
      <c r="D78" s="6"/>
      <c r="E78" s="6"/>
    </row>
    <row r="79" spans="1:5">
      <c r="A79" s="6"/>
      <c r="B79" s="6"/>
      <c r="C79" s="6"/>
      <c r="D79" s="6"/>
      <c r="E79" s="6"/>
    </row>
    <row r="80" spans="1:5">
      <c r="A80" s="6"/>
      <c r="B80" s="6"/>
      <c r="C80" s="6"/>
      <c r="D80" s="6"/>
      <c r="E80" s="6"/>
    </row>
    <row r="81" spans="1:5">
      <c r="A81" s="6"/>
      <c r="B81" s="6"/>
      <c r="C81" s="6"/>
      <c r="D81" s="6"/>
      <c r="E81" s="6"/>
    </row>
    <row r="82" spans="1:5">
      <c r="A82" s="6"/>
      <c r="B82" s="6"/>
      <c r="C82" s="6"/>
      <c r="D82" s="6"/>
      <c r="E82" s="6"/>
    </row>
    <row r="83" spans="1:5">
      <c r="A83" s="6"/>
      <c r="B83" s="6"/>
      <c r="C83" s="6"/>
      <c r="D83" s="6"/>
      <c r="E83" s="6"/>
    </row>
    <row r="84" spans="1:5">
      <c r="A84" s="6"/>
      <c r="B84" s="6"/>
      <c r="C84" s="6"/>
      <c r="D84" s="6"/>
      <c r="E84" s="6"/>
    </row>
    <row r="85" spans="1:5">
      <c r="A85" s="6"/>
      <c r="B85" s="6"/>
      <c r="C85" s="6"/>
      <c r="D85" s="6"/>
      <c r="E85" s="6"/>
    </row>
    <row r="86" spans="1:5">
      <c r="A86" s="6"/>
      <c r="B86" s="6"/>
      <c r="C86" s="6"/>
      <c r="D86" s="6"/>
      <c r="E86" s="6"/>
    </row>
    <row r="87" spans="1:5">
      <c r="A87" s="6"/>
      <c r="B87" s="6"/>
      <c r="C87" s="6"/>
      <c r="D87" s="6"/>
      <c r="E87" s="6"/>
    </row>
    <row r="88" spans="1:5">
      <c r="A88" s="6"/>
      <c r="B88" s="6"/>
      <c r="C88" s="6"/>
      <c r="D88" s="6"/>
      <c r="E88" s="6"/>
    </row>
    <row r="89" spans="1:5">
      <c r="A89" s="6"/>
      <c r="B89" s="6"/>
      <c r="C89" s="6"/>
      <c r="D89" s="6"/>
      <c r="E89" s="6"/>
    </row>
    <row r="90" spans="1:5">
      <c r="A90" s="6"/>
      <c r="B90" s="6"/>
      <c r="C90" s="6"/>
      <c r="D90" s="6"/>
      <c r="E90" s="6"/>
    </row>
    <row r="91" spans="1:5">
      <c r="A91" s="6"/>
      <c r="B91" s="6"/>
      <c r="C91" s="6"/>
      <c r="D91" s="6"/>
      <c r="E91" s="6"/>
    </row>
    <row r="92" spans="1:5">
      <c r="A92" s="6"/>
      <c r="B92" s="6"/>
      <c r="C92" s="6"/>
      <c r="D92" s="6"/>
      <c r="E92" s="6"/>
    </row>
    <row r="93" spans="1:5">
      <c r="A93" s="6"/>
      <c r="B93" s="6"/>
      <c r="C93" s="6"/>
      <c r="D93" s="6"/>
      <c r="E93" s="6"/>
    </row>
    <row r="94" spans="1:5">
      <c r="A94" s="6"/>
      <c r="B94" s="6"/>
      <c r="C94" s="6"/>
      <c r="D94" s="6"/>
      <c r="E94" s="6"/>
    </row>
    <row r="95" spans="1:5">
      <c r="A95" s="6"/>
      <c r="B95" s="6"/>
      <c r="C95" s="6"/>
      <c r="D95" s="6"/>
      <c r="E95" s="6"/>
    </row>
    <row r="96" spans="1:5">
      <c r="A96" s="6"/>
      <c r="B96" s="6"/>
      <c r="C96" s="6"/>
      <c r="D96" s="6"/>
      <c r="E96" s="6"/>
    </row>
    <row r="97" spans="1:5">
      <c r="A97" s="6"/>
      <c r="B97" s="6"/>
      <c r="C97" s="6"/>
      <c r="D97" s="6"/>
      <c r="E97" s="6"/>
    </row>
    <row r="98" spans="1:5">
      <c r="A98" s="6"/>
      <c r="B98" s="6"/>
      <c r="C98" s="6"/>
      <c r="D98" s="6"/>
      <c r="E98" s="6"/>
    </row>
    <row r="99" spans="1:5">
      <c r="A99" s="6"/>
      <c r="B99" s="6"/>
      <c r="C99" s="6"/>
      <c r="D99" s="6"/>
      <c r="E99" s="6"/>
    </row>
    <row r="100" spans="1:5">
      <c r="A100" s="6"/>
      <c r="B100" s="6"/>
      <c r="C100" s="6"/>
      <c r="D100" s="6"/>
      <c r="E100" s="6"/>
    </row>
    <row r="101" spans="1:5">
      <c r="A101" s="6"/>
      <c r="B101" s="6"/>
      <c r="C101" s="6"/>
      <c r="D101" s="6"/>
      <c r="E101" s="6"/>
    </row>
    <row r="102" spans="1:5">
      <c r="A102" s="6"/>
      <c r="B102" s="6"/>
      <c r="C102" s="6"/>
      <c r="D102" s="6"/>
      <c r="E102" s="6"/>
    </row>
    <row r="103" spans="1:5">
      <c r="A103" s="6"/>
      <c r="B103" s="6"/>
      <c r="C103" s="6"/>
      <c r="D103" s="6"/>
      <c r="E103" s="6"/>
    </row>
    <row r="104" spans="1:5">
      <c r="A104" s="6"/>
      <c r="B104" s="6"/>
      <c r="C104" s="6"/>
      <c r="D104" s="6"/>
      <c r="E104" s="6"/>
    </row>
    <row r="105" spans="1:5">
      <c r="A105" s="6"/>
      <c r="B105" s="6"/>
      <c r="C105" s="6"/>
      <c r="D105" s="6"/>
      <c r="E105" s="6"/>
    </row>
    <row r="106" spans="1:5">
      <c r="A106" s="6"/>
      <c r="B106" s="6"/>
      <c r="C106" s="6"/>
      <c r="D106" s="6"/>
      <c r="E106" s="6"/>
    </row>
    <row r="107" spans="1:5">
      <c r="A107" s="6"/>
      <c r="B107" s="6"/>
      <c r="C107" s="6"/>
      <c r="D107" s="6"/>
      <c r="E107" s="6"/>
    </row>
    <row r="108" spans="1:5">
      <c r="A108" s="6"/>
      <c r="B108" s="6"/>
      <c r="C108" s="6"/>
      <c r="D108" s="6"/>
      <c r="E108" s="6"/>
    </row>
    <row r="109" spans="1:5">
      <c r="A109" s="6"/>
      <c r="B109" s="6"/>
      <c r="C109" s="6"/>
      <c r="D109" s="6"/>
      <c r="E109" s="6"/>
    </row>
    <row r="110" spans="1:5">
      <c r="A110" s="6"/>
      <c r="B110" s="6"/>
      <c r="C110" s="6"/>
      <c r="D110" s="6"/>
      <c r="E110" s="6"/>
    </row>
    <row r="111" spans="1:5">
      <c r="A111" s="6"/>
      <c r="B111" s="6"/>
      <c r="C111" s="6"/>
      <c r="D111" s="6"/>
      <c r="E111" s="6"/>
    </row>
    <row r="112" spans="1:5">
      <c r="A112" s="6"/>
      <c r="B112" s="6"/>
      <c r="C112" s="6"/>
      <c r="D112" s="6"/>
      <c r="E112" s="6"/>
    </row>
    <row r="113" spans="1:5">
      <c r="A113" s="6"/>
      <c r="B113" s="6"/>
      <c r="C113" s="6"/>
      <c r="D113" s="6"/>
      <c r="E113" s="6"/>
    </row>
    <row r="114" spans="1:5">
      <c r="A114" s="6"/>
      <c r="B114" s="6"/>
      <c r="C114" s="6"/>
      <c r="D114" s="6"/>
      <c r="E114" s="6"/>
    </row>
    <row r="115" spans="1:5">
      <c r="A115" s="6"/>
      <c r="B115" s="6"/>
      <c r="C115" s="6"/>
      <c r="D115" s="6"/>
      <c r="E115" s="6"/>
    </row>
    <row r="116" spans="1:5">
      <c r="A116" s="6"/>
      <c r="B116" s="6"/>
      <c r="C116" s="6"/>
      <c r="D116" s="6"/>
      <c r="E116" s="6"/>
    </row>
    <row r="117" spans="1:5">
      <c r="A117" s="6"/>
      <c r="B117" s="6"/>
      <c r="C117" s="6"/>
      <c r="D117" s="6"/>
      <c r="E117" s="6"/>
    </row>
  </sheetData>
  <mergeCells count="12">
    <mergeCell ref="B52:E52"/>
    <mergeCell ref="B53:E53"/>
    <mergeCell ref="B54:E54"/>
    <mergeCell ref="A58:E58"/>
    <mergeCell ref="A5:E5"/>
    <mergeCell ref="A6:E6"/>
    <mergeCell ref="A7:E7"/>
    <mergeCell ref="D8:E8"/>
    <mergeCell ref="A9:A10"/>
    <mergeCell ref="C9:C10"/>
    <mergeCell ref="D9:D10"/>
    <mergeCell ref="E9:E10"/>
  </mergeCells>
  <phoneticPr fontId="7" type="noConversion"/>
  <pageMargins left="0.75" right="0.2" top="0.35" bottom="0.52" header="0.18" footer="0.33"/>
  <pageSetup firstPageNumber="11" orientation="portrait" useFirstPageNumber="1"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9"/>
  <sheetViews>
    <sheetView tabSelected="1" zoomScale="120" workbookViewId="0">
      <pane xSplit="1" ySplit="8" topLeftCell="C21" activePane="bottomRight" state="frozen"/>
      <selection pane="topRight" activeCell="B1" sqref="B1"/>
      <selection pane="bottomLeft" activeCell="A9" sqref="A9"/>
      <selection pane="bottomRight" activeCell="F33" sqref="F33:G33"/>
    </sheetView>
  </sheetViews>
  <sheetFormatPr defaultRowHeight="12"/>
  <cols>
    <col min="1" max="1" width="48.85546875" style="258" customWidth="1"/>
    <col min="2" max="2" width="8.140625" style="258" customWidth="1"/>
    <col min="3" max="3" width="9.140625" style="258"/>
    <col min="4" max="4" width="15.140625" style="258" customWidth="1"/>
    <col min="5" max="5" width="16.140625" style="258" customWidth="1"/>
    <col min="6" max="6" width="17.28515625" style="258" customWidth="1"/>
    <col min="7" max="7" width="17" style="258" customWidth="1"/>
    <col min="8" max="16384" width="9.140625" style="258"/>
  </cols>
  <sheetData>
    <row r="1" spans="1:7" s="255" customFormat="1">
      <c r="A1" s="321" t="s">
        <v>193</v>
      </c>
      <c r="B1" s="322"/>
      <c r="E1" s="255" t="s">
        <v>739</v>
      </c>
    </row>
    <row r="2" spans="1:7" s="255" customFormat="1">
      <c r="A2" s="322" t="s">
        <v>717</v>
      </c>
      <c r="B2" s="322"/>
      <c r="E2" s="255" t="s">
        <v>716</v>
      </c>
    </row>
    <row r="3" spans="1:7" s="255" customFormat="1">
      <c r="A3" s="322" t="s">
        <v>38</v>
      </c>
      <c r="B3" s="322"/>
    </row>
    <row r="4" spans="1:7" s="255" customFormat="1">
      <c r="E4" s="322" t="s">
        <v>500</v>
      </c>
      <c r="F4" s="322"/>
    </row>
    <row r="5" spans="1:7" s="255" customFormat="1" ht="20.100000000000001" customHeight="1">
      <c r="A5" s="323" t="s">
        <v>742</v>
      </c>
      <c r="B5" s="322"/>
      <c r="C5" s="322"/>
      <c r="D5" s="322"/>
      <c r="E5" s="322"/>
      <c r="F5" s="322"/>
    </row>
    <row r="6" spans="1:7" s="255" customFormat="1" ht="7.5" customHeight="1"/>
    <row r="7" spans="1:7" s="255" customFormat="1" ht="7.5" customHeight="1"/>
    <row r="8" spans="1:7" s="255" customFormat="1" ht="48">
      <c r="A8" s="256" t="s">
        <v>400</v>
      </c>
      <c r="B8" s="267" t="s">
        <v>679</v>
      </c>
      <c r="C8" s="267" t="s">
        <v>680</v>
      </c>
      <c r="D8" s="267" t="s">
        <v>681</v>
      </c>
      <c r="E8" s="267" t="s">
        <v>682</v>
      </c>
      <c r="F8" s="267" t="s">
        <v>683</v>
      </c>
      <c r="G8" s="267" t="s">
        <v>684</v>
      </c>
    </row>
    <row r="9" spans="1:7">
      <c r="A9" s="259" t="s">
        <v>480</v>
      </c>
      <c r="B9" s="259" t="s">
        <v>64</v>
      </c>
      <c r="C9" s="259" t="s">
        <v>249</v>
      </c>
      <c r="D9" s="263">
        <v>123382539473</v>
      </c>
      <c r="E9" s="263">
        <v>130874967104</v>
      </c>
      <c r="F9" s="263">
        <f>373213415039+2209159943</f>
        <v>375422574982</v>
      </c>
      <c r="G9" s="263">
        <v>388553826046</v>
      </c>
    </row>
    <row r="10" spans="1:7">
      <c r="A10" s="259" t="s">
        <v>481</v>
      </c>
      <c r="B10" s="259" t="s">
        <v>65</v>
      </c>
      <c r="C10" s="259" t="s">
        <v>250</v>
      </c>
      <c r="D10" s="263">
        <v>20421524742</v>
      </c>
      <c r="E10" s="263">
        <v>19068752232</v>
      </c>
      <c r="F10" s="263">
        <v>39085875176</v>
      </c>
      <c r="G10" s="263">
        <v>36808325204</v>
      </c>
    </row>
    <row r="11" spans="1:7">
      <c r="A11" s="257" t="s">
        <v>482</v>
      </c>
      <c r="B11" s="257" t="s">
        <v>647</v>
      </c>
      <c r="C11" s="257" t="s">
        <v>251</v>
      </c>
      <c r="D11" s="262">
        <f>D9-D10</f>
        <v>102961014731</v>
      </c>
      <c r="E11" s="262">
        <f>E9-E10</f>
        <v>111806214872</v>
      </c>
      <c r="F11" s="262">
        <f>F9-F10</f>
        <v>336336699806</v>
      </c>
      <c r="G11" s="262">
        <f>G9-G10</f>
        <v>351745500842</v>
      </c>
    </row>
    <row r="12" spans="1:7">
      <c r="A12" s="259" t="s">
        <v>402</v>
      </c>
      <c r="B12" s="259" t="s">
        <v>648</v>
      </c>
      <c r="C12" s="259" t="s">
        <v>252</v>
      </c>
      <c r="D12" s="263">
        <v>87781047036</v>
      </c>
      <c r="E12" s="263">
        <v>97293468934</v>
      </c>
      <c r="F12" s="263">
        <f>285730239009+567326845</f>
        <v>286297565854</v>
      </c>
      <c r="G12" s="263">
        <v>310682373528</v>
      </c>
    </row>
    <row r="13" spans="1:7">
      <c r="A13" s="257" t="s">
        <v>649</v>
      </c>
      <c r="B13" s="257" t="s">
        <v>650</v>
      </c>
      <c r="C13" s="257"/>
      <c r="D13" s="262">
        <f>D11-D12</f>
        <v>15179967695</v>
      </c>
      <c r="E13" s="262">
        <f>E11-E12</f>
        <v>14512745938</v>
      </c>
      <c r="F13" s="262">
        <f>F11-F12</f>
        <v>50039133952</v>
      </c>
      <c r="G13" s="262">
        <f>G11-G12</f>
        <v>41063127314</v>
      </c>
    </row>
    <row r="14" spans="1:7">
      <c r="A14" s="259" t="s">
        <v>403</v>
      </c>
      <c r="B14" s="259" t="s">
        <v>651</v>
      </c>
      <c r="C14" s="259" t="s">
        <v>253</v>
      </c>
      <c r="D14" s="263">
        <v>293639951</v>
      </c>
      <c r="E14" s="263">
        <v>560464127</v>
      </c>
      <c r="F14" s="263">
        <f>1172456557+19581476</f>
        <v>1192038033</v>
      </c>
      <c r="G14" s="263">
        <v>4575654077</v>
      </c>
    </row>
    <row r="15" spans="1:7">
      <c r="A15" s="259" t="s">
        <v>404</v>
      </c>
      <c r="B15" s="259" t="s">
        <v>652</v>
      </c>
      <c r="C15" s="259" t="s">
        <v>254</v>
      </c>
      <c r="D15" s="263">
        <v>255407148</v>
      </c>
      <c r="E15" s="263">
        <v>1529574455</v>
      </c>
      <c r="F15" s="263">
        <v>2976188646</v>
      </c>
      <c r="G15" s="263">
        <v>4106814777</v>
      </c>
    </row>
    <row r="16" spans="1:7">
      <c r="A16" s="259" t="s">
        <v>653</v>
      </c>
      <c r="B16" s="259" t="s">
        <v>654</v>
      </c>
      <c r="C16" s="259"/>
      <c r="D16" s="263">
        <v>292693797</v>
      </c>
      <c r="E16" s="263">
        <v>600733399</v>
      </c>
      <c r="F16" s="263">
        <v>2722705891</v>
      </c>
      <c r="G16" s="263">
        <v>3061352721</v>
      </c>
    </row>
    <row r="17" spans="1:7">
      <c r="A17" s="259" t="s">
        <v>405</v>
      </c>
      <c r="B17" s="259" t="s">
        <v>655</v>
      </c>
      <c r="C17" s="259" t="s">
        <v>255</v>
      </c>
      <c r="D17" s="263">
        <v>6407377315</v>
      </c>
      <c r="E17" s="263">
        <v>8972697687</v>
      </c>
      <c r="F17" s="263">
        <f>16060675198+979604400</f>
        <v>17040279598</v>
      </c>
      <c r="G17" s="263">
        <v>18972496376</v>
      </c>
    </row>
    <row r="18" spans="1:7">
      <c r="A18" s="259" t="s">
        <v>406</v>
      </c>
      <c r="B18" s="259" t="s">
        <v>656</v>
      </c>
      <c r="C18" s="259" t="s">
        <v>256</v>
      </c>
      <c r="D18" s="263">
        <v>2125909424</v>
      </c>
      <c r="E18" s="263">
        <v>1521049621</v>
      </c>
      <c r="F18" s="263">
        <f>5183943187+189048406</f>
        <v>5372991593</v>
      </c>
      <c r="G18" s="263">
        <v>3847888022</v>
      </c>
    </row>
    <row r="19" spans="1:7">
      <c r="A19" s="257" t="s">
        <v>657</v>
      </c>
      <c r="B19" s="257" t="s">
        <v>658</v>
      </c>
      <c r="C19" s="257"/>
      <c r="D19" s="262">
        <f>D13+(D14-D15)-(D17+D18)</f>
        <v>6684913759</v>
      </c>
      <c r="E19" s="262">
        <f>E13+(E14-E15)-(E17+E18)</f>
        <v>3049888302</v>
      </c>
      <c r="F19" s="262">
        <f>F13+(F14-F15)-(F17+F18)</f>
        <v>25841712148</v>
      </c>
      <c r="G19" s="262">
        <f>G13+(G14-G15)-(G17+G18)</f>
        <v>18711582216</v>
      </c>
    </row>
    <row r="20" spans="1:7">
      <c r="A20" s="259" t="s">
        <v>407</v>
      </c>
      <c r="B20" s="259" t="s">
        <v>659</v>
      </c>
      <c r="C20" s="259" t="s">
        <v>257</v>
      </c>
      <c r="D20" s="263">
        <v>31038741</v>
      </c>
      <c r="E20" s="263">
        <v>218660985</v>
      </c>
      <c r="F20" s="263">
        <f>406942295+16248582</f>
        <v>423190877</v>
      </c>
      <c r="G20" s="263">
        <v>340670366</v>
      </c>
    </row>
    <row r="21" spans="1:7">
      <c r="A21" s="259" t="s">
        <v>408</v>
      </c>
      <c r="B21" s="259" t="s">
        <v>660</v>
      </c>
      <c r="C21" s="259" t="s">
        <v>258</v>
      </c>
      <c r="D21" s="263">
        <v>29008605</v>
      </c>
      <c r="E21" s="263">
        <v>1176563</v>
      </c>
      <c r="F21" s="263">
        <v>35642883</v>
      </c>
      <c r="G21" s="263">
        <v>1176563</v>
      </c>
    </row>
    <row r="22" spans="1:7">
      <c r="A22" s="257" t="s">
        <v>661</v>
      </c>
      <c r="B22" s="257" t="s">
        <v>662</v>
      </c>
      <c r="C22" s="257"/>
      <c r="D22" s="262">
        <f>D20-D21</f>
        <v>2030136</v>
      </c>
      <c r="E22" s="262">
        <f>E20-E21</f>
        <v>217484422</v>
      </c>
      <c r="F22" s="262">
        <f>F20-F21</f>
        <v>387547994</v>
      </c>
      <c r="G22" s="262">
        <f>G20-G21</f>
        <v>339493803</v>
      </c>
    </row>
    <row r="23" spans="1:7">
      <c r="A23" s="259" t="s">
        <v>663</v>
      </c>
      <c r="B23" s="259" t="s">
        <v>664</v>
      </c>
      <c r="C23" s="259"/>
      <c r="D23" s="263">
        <v>0</v>
      </c>
      <c r="E23" s="263">
        <v>0</v>
      </c>
      <c r="F23" s="263">
        <v>0</v>
      </c>
      <c r="G23" s="263">
        <v>0</v>
      </c>
    </row>
    <row r="24" spans="1:7">
      <c r="A24" s="257" t="s">
        <v>665</v>
      </c>
      <c r="B24" s="257" t="s">
        <v>666</v>
      </c>
      <c r="C24" s="257"/>
      <c r="D24" s="262">
        <f>D19+D22</f>
        <v>6686943895</v>
      </c>
      <c r="E24" s="262">
        <f>E19+E22</f>
        <v>3267372724</v>
      </c>
      <c r="F24" s="262">
        <f>F19+F22</f>
        <v>26229260142</v>
      </c>
      <c r="G24" s="262">
        <f>G19+G22</f>
        <v>19051076019</v>
      </c>
    </row>
    <row r="25" spans="1:7">
      <c r="A25" s="259" t="s">
        <v>667</v>
      </c>
      <c r="B25" s="259" t="s">
        <v>668</v>
      </c>
      <c r="C25" s="259" t="s">
        <v>470</v>
      </c>
      <c r="D25" s="263">
        <v>1636625848</v>
      </c>
      <c r="E25" s="263">
        <v>781045613</v>
      </c>
      <c r="F25" s="263">
        <f>4897456098+89076811</f>
        <v>4986532909</v>
      </c>
      <c r="G25" s="263">
        <v>3305642258</v>
      </c>
    </row>
    <row r="26" spans="1:7">
      <c r="A26" s="259" t="s">
        <v>669</v>
      </c>
      <c r="B26" s="259" t="s">
        <v>670</v>
      </c>
      <c r="C26" s="259" t="s">
        <v>181</v>
      </c>
      <c r="D26" s="263">
        <v>0</v>
      </c>
      <c r="E26" s="263">
        <v>0</v>
      </c>
      <c r="F26" s="263">
        <v>0</v>
      </c>
      <c r="G26" s="263">
        <v>0</v>
      </c>
    </row>
    <row r="27" spans="1:7">
      <c r="A27" s="257" t="s">
        <v>671</v>
      </c>
      <c r="B27" s="257" t="s">
        <v>672</v>
      </c>
      <c r="C27" s="257" t="s">
        <v>471</v>
      </c>
      <c r="D27" s="262">
        <f>D24-D25-D26</f>
        <v>5050318047</v>
      </c>
      <c r="E27" s="262">
        <f>E24-E25-E26</f>
        <v>2486327111</v>
      </c>
      <c r="F27" s="262">
        <f>F24-F25-F26</f>
        <v>21242727233</v>
      </c>
      <c r="G27" s="262">
        <f>G24-G25-G26</f>
        <v>15745433761</v>
      </c>
    </row>
    <row r="28" spans="1:7">
      <c r="A28" s="259" t="s">
        <v>673</v>
      </c>
      <c r="B28" s="259" t="s">
        <v>674</v>
      </c>
      <c r="C28" s="259"/>
      <c r="D28" s="263">
        <v>0</v>
      </c>
      <c r="E28" s="263">
        <v>0</v>
      </c>
      <c r="F28" s="263">
        <v>0</v>
      </c>
      <c r="G28" s="263">
        <v>0</v>
      </c>
    </row>
    <row r="29" spans="1:7">
      <c r="A29" s="259" t="s">
        <v>675</v>
      </c>
      <c r="B29" s="259" t="s">
        <v>676</v>
      </c>
      <c r="C29" s="259"/>
      <c r="D29" s="263">
        <v>0</v>
      </c>
      <c r="E29" s="263">
        <v>0</v>
      </c>
      <c r="F29" s="263">
        <v>0</v>
      </c>
      <c r="G29" s="263">
        <v>0</v>
      </c>
    </row>
    <row r="30" spans="1:7">
      <c r="A30" s="259" t="s">
        <v>677</v>
      </c>
      <c r="B30" s="259" t="s">
        <v>678</v>
      </c>
      <c r="C30" s="259"/>
      <c r="D30" s="263">
        <f>D27/3233127</f>
        <v>1562.0537167268715</v>
      </c>
      <c r="E30" s="263">
        <f>E27/3128840</f>
        <v>794.64821179734338</v>
      </c>
      <c r="F30" s="263">
        <f>F27/3154912</f>
        <v>6733.2233777043548</v>
      </c>
      <c r="G30" s="263">
        <f>G27/3128840</f>
        <v>5032.355045639918</v>
      </c>
    </row>
    <row r="32" spans="1:7">
      <c r="D32" s="294"/>
      <c r="E32" s="295"/>
      <c r="F32" s="324" t="s">
        <v>741</v>
      </c>
      <c r="G32" s="324"/>
    </row>
    <row r="33" spans="1:7">
      <c r="A33" s="258" t="s">
        <v>39</v>
      </c>
      <c r="C33" s="258" t="s">
        <v>300</v>
      </c>
      <c r="D33" s="294"/>
      <c r="E33" s="295"/>
      <c r="F33" s="319" t="s">
        <v>705</v>
      </c>
      <c r="G33" s="319"/>
    </row>
    <row r="34" spans="1:7">
      <c r="D34" s="269"/>
      <c r="E34" s="295"/>
    </row>
    <row r="35" spans="1:7">
      <c r="D35" s="269"/>
      <c r="E35" s="295"/>
    </row>
    <row r="36" spans="1:7">
      <c r="D36" s="269"/>
    </row>
    <row r="39" spans="1:7">
      <c r="A39" s="265" t="s">
        <v>40</v>
      </c>
      <c r="C39" s="265" t="s">
        <v>157</v>
      </c>
      <c r="F39" s="320" t="s">
        <v>194</v>
      </c>
      <c r="G39" s="320"/>
    </row>
  </sheetData>
  <mergeCells count="8">
    <mergeCell ref="A5:F5"/>
    <mergeCell ref="F32:G32"/>
    <mergeCell ref="F33:G33"/>
    <mergeCell ref="F39:G39"/>
    <mergeCell ref="A1:B1"/>
    <mergeCell ref="A2:B2"/>
    <mergeCell ref="A3:B3"/>
    <mergeCell ref="E4:F4"/>
  </mergeCells>
  <phoneticPr fontId="7" type="noConversion"/>
  <pageMargins left="0.42" right="0.39" top="0.75" bottom="0.66" header="0.5" footer="0"/>
  <pageSetup paperSize="9" firstPageNumber="3" orientation="landscape" useFirstPageNumber="1" verticalDpi="0"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47"/>
  <sheetViews>
    <sheetView zoomScale="120" workbookViewId="0">
      <selection activeCell="C45" sqref="C45"/>
    </sheetView>
  </sheetViews>
  <sheetFormatPr defaultRowHeight="12"/>
  <cols>
    <col min="1" max="1" width="50" style="258" customWidth="1"/>
    <col min="2" max="2" width="6.5703125" style="258" customWidth="1"/>
    <col min="3" max="3" width="6.28515625" style="258" customWidth="1"/>
    <col min="4" max="4" width="16.28515625" style="258" customWidth="1"/>
    <col min="5" max="5" width="16" style="258" customWidth="1"/>
    <col min="6" max="16384" width="9.140625" style="258"/>
  </cols>
  <sheetData>
    <row r="1" spans="1:5" s="255" customFormat="1">
      <c r="A1" s="321" t="s">
        <v>193</v>
      </c>
      <c r="B1" s="322"/>
      <c r="C1" s="255" t="s">
        <v>739</v>
      </c>
    </row>
    <row r="2" spans="1:5" s="255" customFormat="1">
      <c r="A2" s="322" t="s">
        <v>717</v>
      </c>
      <c r="B2" s="322"/>
      <c r="C2" s="255" t="s">
        <v>716</v>
      </c>
    </row>
    <row r="3" spans="1:5" s="255" customFormat="1">
      <c r="A3" s="322" t="s">
        <v>38</v>
      </c>
      <c r="B3" s="322"/>
    </row>
    <row r="4" spans="1:5" s="255" customFormat="1">
      <c r="C4" s="322" t="s">
        <v>500</v>
      </c>
      <c r="D4" s="322"/>
    </row>
    <row r="5" spans="1:5" s="255" customFormat="1" ht="20.100000000000001" customHeight="1">
      <c r="A5" s="323" t="s">
        <v>743</v>
      </c>
      <c r="B5" s="322"/>
      <c r="C5" s="322"/>
      <c r="D5" s="322"/>
    </row>
    <row r="6" spans="1:5" s="255" customFormat="1"/>
    <row r="7" spans="1:5" s="255" customFormat="1"/>
    <row r="8" spans="1:5" s="255" customFormat="1" ht="48.75" customHeight="1">
      <c r="A8" s="256" t="s">
        <v>400</v>
      </c>
      <c r="B8" s="267" t="s">
        <v>679</v>
      </c>
      <c r="C8" s="267" t="s">
        <v>680</v>
      </c>
      <c r="D8" s="267" t="s">
        <v>685</v>
      </c>
      <c r="E8" s="267" t="s">
        <v>686</v>
      </c>
    </row>
    <row r="9" spans="1:5">
      <c r="A9" s="257" t="s">
        <v>415</v>
      </c>
      <c r="B9" s="257"/>
      <c r="C9" s="257"/>
      <c r="D9" s="268">
        <v>0</v>
      </c>
      <c r="E9" s="268">
        <v>0</v>
      </c>
    </row>
    <row r="10" spans="1:5">
      <c r="A10" s="259" t="s">
        <v>416</v>
      </c>
      <c r="B10" s="259" t="s">
        <v>64</v>
      </c>
      <c r="C10" s="259"/>
      <c r="D10" s="266">
        <v>385104911871</v>
      </c>
      <c r="E10" s="266">
        <f>93901990+209696652+1249370599+2826389434+59093637+2248261583+701558189+6360839813+649673224+3818211+3515871750+237273635870+114396613095</f>
        <v>369588724047</v>
      </c>
    </row>
    <row r="11" spans="1:5">
      <c r="A11" s="259" t="s">
        <v>41</v>
      </c>
      <c r="B11" s="259" t="s">
        <v>65</v>
      </c>
      <c r="C11" s="259"/>
      <c r="D11" s="266">
        <v>-293117312114</v>
      </c>
      <c r="E11" s="266">
        <f>-(14060250+51714259+60030571343+34141475+54971405+297463176+14663364+2437132400+3309983044-137218173+132234115+124711300+4491273+3184604600+297540+70574718+33580820+7375000+293807666+434694876+167518609+648467+12781600+170000+8170653+191000+70273569+4500000+8268000+30707009+1001000+57390000-53000000+159575000+46044800+233593638+15071252+3226450666+325711583+35733762+20015611+67379172102-57222000+626456+337209533+4296540000+276132574+3397818748+89859984+7840629+13214545+20578323+10004394+485579539+552300000+115258238519-59104433+4721262904+50380964600+212169000+4244375443+4297878702+25524392964+178964789+1359725755+98294777+1004060295+285987858-180375718-12650000-3550499591+10829454)</f>
        <v>-355348840815</v>
      </c>
    </row>
    <row r="12" spans="1:5">
      <c r="A12" s="259" t="s">
        <v>417</v>
      </c>
      <c r="B12" s="259" t="s">
        <v>66</v>
      </c>
      <c r="C12" s="259"/>
      <c r="D12" s="266">
        <v>-23817634160</v>
      </c>
      <c r="E12" s="266">
        <f>-(15765461904+2316036899+1511663145+9226213947)</f>
        <v>-28819375895</v>
      </c>
    </row>
    <row r="13" spans="1:5">
      <c r="A13" s="259" t="s">
        <v>418</v>
      </c>
      <c r="B13" s="259" t="s">
        <v>67</v>
      </c>
      <c r="C13" s="259"/>
      <c r="D13" s="266">
        <v>-2669607496</v>
      </c>
      <c r="E13" s="266">
        <v>-3061352721</v>
      </c>
    </row>
    <row r="14" spans="1:5">
      <c r="A14" s="259" t="s">
        <v>42</v>
      </c>
      <c r="B14" s="259" t="s">
        <v>68</v>
      </c>
      <c r="C14" s="259"/>
      <c r="D14" s="266">
        <v>-3449166378</v>
      </c>
      <c r="E14" s="266">
        <v>-3682942004</v>
      </c>
    </row>
    <row r="15" spans="1:5">
      <c r="A15" s="259" t="s">
        <v>419</v>
      </c>
      <c r="B15" s="259" t="s">
        <v>69</v>
      </c>
      <c r="C15" s="259"/>
      <c r="D15" s="266">
        <v>7695542063</v>
      </c>
      <c r="E15" s="266">
        <f>421361019+833039546+105805349+39239000+7452773+136243879+8579987+342248+3977817+15920126+691555519+10184884+223088+244600+3725785+34593000+5547747833+572400000+418544126+208101000+5052000</f>
        <v>9064333579</v>
      </c>
    </row>
    <row r="16" spans="1:5">
      <c r="A16" s="259" t="s">
        <v>375</v>
      </c>
      <c r="B16" s="259" t="s">
        <v>70</v>
      </c>
      <c r="C16" s="259"/>
      <c r="D16" s="266">
        <v>-10705147586</v>
      </c>
      <c r="E16" s="266">
        <f>-(774758010+756378400+98430000+668637863+132790000+261300000+253265725+56656921+1169262443+108062654+6515000+16160001+131600000+222500800+120000+1830733606+1452500+319992000+74100000+16051200+215320000+123783000+61127850+141080000+1900000000+335000000+624451977+3750091492+313162030+258705000+367624666+43239300+123000000+22911229+10000000-72000000)</f>
        <v>-15116263667</v>
      </c>
    </row>
    <row r="17" spans="1:5">
      <c r="A17" s="257" t="s">
        <v>378</v>
      </c>
      <c r="B17" s="257" t="s">
        <v>650</v>
      </c>
      <c r="C17" s="257"/>
      <c r="D17" s="268">
        <f>SUM(D10:D16)</f>
        <v>59041586200</v>
      </c>
      <c r="E17" s="268">
        <f>SUM(E10:E16)</f>
        <v>-27375717476</v>
      </c>
    </row>
    <row r="18" spans="1:5">
      <c r="A18" s="257" t="s">
        <v>379</v>
      </c>
      <c r="B18" s="257"/>
      <c r="C18" s="257"/>
      <c r="D18" s="268">
        <v>0</v>
      </c>
      <c r="E18" s="268">
        <v>0</v>
      </c>
    </row>
    <row r="19" spans="1:5">
      <c r="A19" s="259" t="s">
        <v>43</v>
      </c>
      <c r="B19" s="259" t="s">
        <v>651</v>
      </c>
      <c r="C19" s="259"/>
      <c r="D19" s="266">
        <v>-3494677642</v>
      </c>
      <c r="E19" s="266">
        <v>-3842502022</v>
      </c>
    </row>
    <row r="20" spans="1:5">
      <c r="A20" s="259" t="s">
        <v>44</v>
      </c>
      <c r="B20" s="259" t="s">
        <v>652</v>
      </c>
      <c r="C20" s="259"/>
      <c r="D20" s="266">
        <v>380373853</v>
      </c>
      <c r="E20" s="266">
        <f>2501260</f>
        <v>2501260</v>
      </c>
    </row>
    <row r="21" spans="1:5">
      <c r="A21" s="259" t="s">
        <v>45</v>
      </c>
      <c r="B21" s="259" t="s">
        <v>654</v>
      </c>
      <c r="C21" s="259"/>
      <c r="D21" s="266">
        <v>-138900540907</v>
      </c>
      <c r="E21" s="266">
        <v>-166541275000</v>
      </c>
    </row>
    <row r="22" spans="1:5">
      <c r="A22" s="259" t="s">
        <v>46</v>
      </c>
      <c r="B22" s="259" t="s">
        <v>655</v>
      </c>
      <c r="C22" s="259"/>
      <c r="D22" s="266">
        <v>118961207573</v>
      </c>
      <c r="E22" s="266">
        <f>163541275000+3000000000</f>
        <v>166541275000</v>
      </c>
    </row>
    <row r="23" spans="1:5">
      <c r="A23" s="259" t="s">
        <v>47</v>
      </c>
      <c r="B23" s="259" t="s">
        <v>656</v>
      </c>
      <c r="C23" s="259"/>
      <c r="D23" s="266">
        <v>-2546000000</v>
      </c>
      <c r="E23" s="266">
        <v>-292000000</v>
      </c>
    </row>
    <row r="24" spans="1:5">
      <c r="A24" s="259" t="s">
        <v>48</v>
      </c>
      <c r="B24" s="259" t="s">
        <v>687</v>
      </c>
      <c r="C24" s="259"/>
      <c r="D24" s="266">
        <v>0</v>
      </c>
      <c r="E24" s="266"/>
    </row>
    <row r="25" spans="1:5">
      <c r="A25" s="259" t="s">
        <v>49</v>
      </c>
      <c r="B25" s="259" t="s">
        <v>688</v>
      </c>
      <c r="C25" s="259"/>
      <c r="D25" s="266">
        <v>1140469571</v>
      </c>
      <c r="E25" s="266">
        <f>37284300+2772497777</f>
        <v>2809782077</v>
      </c>
    </row>
    <row r="26" spans="1:5">
      <c r="A26" s="257" t="s">
        <v>380</v>
      </c>
      <c r="B26" s="257" t="s">
        <v>658</v>
      </c>
      <c r="C26" s="257"/>
      <c r="D26" s="268">
        <f>SUM(D19:D25)</f>
        <v>-24459167552</v>
      </c>
      <c r="E26" s="268">
        <f>SUM(E19:E25)</f>
        <v>-1322218685</v>
      </c>
    </row>
    <row r="27" spans="1:5">
      <c r="A27" s="257" t="s">
        <v>381</v>
      </c>
      <c r="B27" s="257"/>
      <c r="C27" s="257"/>
      <c r="D27" s="268">
        <v>0</v>
      </c>
      <c r="E27" s="268">
        <v>0</v>
      </c>
    </row>
    <row r="28" spans="1:5">
      <c r="A28" s="259" t="s">
        <v>50</v>
      </c>
      <c r="B28" s="259" t="s">
        <v>659</v>
      </c>
      <c r="C28" s="259"/>
      <c r="D28" s="266">
        <v>0</v>
      </c>
      <c r="E28" s="266">
        <v>0</v>
      </c>
    </row>
    <row r="29" spans="1:5">
      <c r="A29" s="259" t="s">
        <v>51</v>
      </c>
      <c r="B29" s="259" t="s">
        <v>660</v>
      </c>
      <c r="C29" s="259"/>
      <c r="D29" s="266">
        <v>0</v>
      </c>
      <c r="E29" s="266">
        <v>0</v>
      </c>
    </row>
    <row r="30" spans="1:5">
      <c r="A30" s="259" t="s">
        <v>52</v>
      </c>
      <c r="B30" s="259" t="s">
        <v>689</v>
      </c>
      <c r="C30" s="259"/>
      <c r="D30" s="266">
        <v>159887044904</v>
      </c>
      <c r="E30" s="266">
        <f>165821554741+530000000</f>
        <v>166351554741</v>
      </c>
    </row>
    <row r="31" spans="1:5">
      <c r="A31" s="259" t="s">
        <v>53</v>
      </c>
      <c r="B31" s="259" t="s">
        <v>690</v>
      </c>
      <c r="C31" s="259"/>
      <c r="D31" s="266">
        <v>-160989226258</v>
      </c>
      <c r="E31" s="266">
        <f>-(159159862097+378000000)</f>
        <v>-159537862097</v>
      </c>
    </row>
    <row r="32" spans="1:5">
      <c r="A32" s="259" t="s">
        <v>54</v>
      </c>
      <c r="B32" s="259" t="s">
        <v>691</v>
      </c>
      <c r="C32" s="259"/>
      <c r="D32" s="266">
        <v>0</v>
      </c>
      <c r="E32" s="266">
        <v>0</v>
      </c>
    </row>
    <row r="33" spans="1:5">
      <c r="A33" s="259" t="s">
        <v>382</v>
      </c>
      <c r="B33" s="259" t="s">
        <v>692</v>
      </c>
      <c r="C33" s="259"/>
      <c r="D33" s="266">
        <v>-6599136400</v>
      </c>
      <c r="E33" s="266">
        <f>-(21765450+72448725+6734857630)</f>
        <v>-6829071805</v>
      </c>
    </row>
    <row r="34" spans="1:5">
      <c r="A34" s="257" t="s">
        <v>383</v>
      </c>
      <c r="B34" s="257" t="s">
        <v>662</v>
      </c>
      <c r="C34" s="257"/>
      <c r="D34" s="268">
        <f>SUM(D28:D33)</f>
        <v>-7701317754</v>
      </c>
      <c r="E34" s="268">
        <f>SUM(E28:E33)</f>
        <v>-15379161</v>
      </c>
    </row>
    <row r="35" spans="1:5">
      <c r="A35" s="257" t="s">
        <v>55</v>
      </c>
      <c r="B35" s="257" t="s">
        <v>666</v>
      </c>
      <c r="C35" s="257"/>
      <c r="D35" s="268">
        <f>+D17+D26+D34</f>
        <v>26881100894</v>
      </c>
      <c r="E35" s="268">
        <f>+E17+E26+E34</f>
        <v>-28713315322</v>
      </c>
    </row>
    <row r="36" spans="1:5">
      <c r="A36" s="259" t="s">
        <v>384</v>
      </c>
      <c r="B36" s="259" t="s">
        <v>672</v>
      </c>
      <c r="C36" s="259"/>
      <c r="D36" s="266">
        <v>23159773132</v>
      </c>
      <c r="E36" s="266">
        <v>51080492986</v>
      </c>
    </row>
    <row r="37" spans="1:5">
      <c r="A37" s="259" t="s">
        <v>385</v>
      </c>
      <c r="B37" s="259" t="s">
        <v>674</v>
      </c>
      <c r="C37" s="259"/>
      <c r="D37" s="266">
        <v>-279264603</v>
      </c>
      <c r="E37" s="266">
        <v>792595468</v>
      </c>
    </row>
    <row r="38" spans="1:5">
      <c r="A38" s="257" t="s">
        <v>56</v>
      </c>
      <c r="B38" s="257" t="s">
        <v>678</v>
      </c>
      <c r="C38" s="257" t="s">
        <v>71</v>
      </c>
      <c r="D38" s="268">
        <f>+D35+D36+D37</f>
        <v>49761609423</v>
      </c>
      <c r="E38" s="268">
        <f>+E35+E36+E37</f>
        <v>23159773132</v>
      </c>
    </row>
    <row r="40" spans="1:5">
      <c r="D40" s="324" t="s">
        <v>741</v>
      </c>
      <c r="E40" s="324"/>
    </row>
    <row r="41" spans="1:5">
      <c r="A41" s="258" t="s">
        <v>702</v>
      </c>
      <c r="C41" s="275"/>
      <c r="D41" s="319" t="s">
        <v>705</v>
      </c>
      <c r="E41" s="319"/>
    </row>
    <row r="47" spans="1:5">
      <c r="A47" s="265" t="s">
        <v>703</v>
      </c>
      <c r="C47" s="276"/>
      <c r="D47" s="320" t="s">
        <v>194</v>
      </c>
      <c r="E47" s="320"/>
    </row>
  </sheetData>
  <mergeCells count="8">
    <mergeCell ref="A5:D5"/>
    <mergeCell ref="D40:E40"/>
    <mergeCell ref="D41:E41"/>
    <mergeCell ref="D47:E47"/>
    <mergeCell ref="A1:B1"/>
    <mergeCell ref="A2:B2"/>
    <mergeCell ref="A3:B3"/>
    <mergeCell ref="C4:D4"/>
  </mergeCells>
  <phoneticPr fontId="7" type="noConversion"/>
  <pageMargins left="0.75" right="0" top="0.5" bottom="0.5" header="0.5" footer="0.25"/>
  <pageSetup paperSize="9" firstPageNumber="4" orientation="portrait" useFirstPageNumber="1" verticalDpi="0"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5"/>
  </sheetPr>
  <dimension ref="A1:K159"/>
  <sheetViews>
    <sheetView topLeftCell="A134" workbookViewId="0">
      <selection activeCell="D117" sqref="D117"/>
    </sheetView>
  </sheetViews>
  <sheetFormatPr defaultRowHeight="15"/>
  <cols>
    <col min="1" max="1" width="3" style="77" customWidth="1"/>
    <col min="2" max="2" width="4.7109375" style="77" customWidth="1"/>
    <col min="3" max="3" width="10" style="77" customWidth="1"/>
    <col min="4" max="5" width="10.7109375" style="77" customWidth="1"/>
    <col min="6" max="6" width="9.7109375" style="77" customWidth="1"/>
    <col min="7" max="8" width="10.7109375" style="77" customWidth="1"/>
    <col min="9" max="9" width="9.140625" style="77"/>
    <col min="10" max="10" width="15.5703125" style="77" customWidth="1"/>
    <col min="11" max="16384" width="9.140625" style="77"/>
  </cols>
  <sheetData>
    <row r="1" spans="1:11" s="78" customFormat="1" ht="12.75">
      <c r="A1" s="119" t="s">
        <v>193</v>
      </c>
      <c r="J1" s="72" t="s">
        <v>739</v>
      </c>
    </row>
    <row r="2" spans="1:11" s="117" customFormat="1" ht="13.5">
      <c r="A2" s="120" t="s">
        <v>736</v>
      </c>
      <c r="B2" s="116"/>
      <c r="C2" s="116"/>
      <c r="D2" s="116"/>
      <c r="E2" s="116"/>
      <c r="F2" s="116"/>
      <c r="G2" s="116"/>
      <c r="H2" s="116"/>
      <c r="I2" s="116"/>
      <c r="J2" s="111" t="s">
        <v>718</v>
      </c>
    </row>
    <row r="4" spans="1:11" ht="20.25">
      <c r="A4" s="79" t="s">
        <v>744</v>
      </c>
      <c r="B4" s="80"/>
      <c r="C4" s="80"/>
      <c r="D4" s="80"/>
      <c r="E4" s="80"/>
      <c r="F4" s="80"/>
      <c r="G4" s="80"/>
      <c r="H4" s="80"/>
      <c r="I4" s="80"/>
      <c r="J4" s="80"/>
    </row>
    <row r="5" spans="1:11">
      <c r="A5" s="135" t="s">
        <v>718</v>
      </c>
      <c r="B5" s="80"/>
      <c r="C5" s="80"/>
      <c r="D5" s="80"/>
      <c r="E5" s="80"/>
      <c r="F5" s="80"/>
      <c r="G5" s="80"/>
      <c r="H5" s="80"/>
      <c r="I5" s="80"/>
      <c r="J5" s="80"/>
    </row>
    <row r="6" spans="1:11" ht="10.5" customHeight="1"/>
    <row r="7" spans="1:11">
      <c r="A7" s="81" t="s">
        <v>182</v>
      </c>
      <c r="B7" s="81" t="s">
        <v>183</v>
      </c>
    </row>
    <row r="8" spans="1:11" ht="3" customHeight="1">
      <c r="A8" s="81"/>
      <c r="B8" s="81"/>
    </row>
    <row r="9" spans="1:11">
      <c r="A9" s="81"/>
      <c r="B9" s="81" t="s">
        <v>184</v>
      </c>
    </row>
    <row r="10" spans="1:11" ht="3.75" customHeight="1">
      <c r="A10" s="81"/>
      <c r="B10" s="81"/>
    </row>
    <row r="11" spans="1:11" s="1" customFormat="1" ht="48.75" customHeight="1">
      <c r="A11" s="353" t="s">
        <v>72</v>
      </c>
      <c r="B11" s="353"/>
      <c r="C11" s="353"/>
      <c r="D11" s="353"/>
      <c r="E11" s="353"/>
      <c r="F11" s="353"/>
      <c r="G11" s="353"/>
      <c r="H11" s="353"/>
      <c r="I11" s="353"/>
      <c r="J11" s="353"/>
      <c r="K11" s="73"/>
    </row>
    <row r="12" spans="1:11" s="1" customFormat="1" ht="47.25" customHeight="1">
      <c r="A12" s="354" t="s">
        <v>719</v>
      </c>
      <c r="B12" s="353"/>
      <c r="C12" s="353"/>
      <c r="D12" s="353"/>
      <c r="E12" s="353"/>
      <c r="F12" s="353"/>
      <c r="G12" s="353"/>
      <c r="H12" s="353"/>
      <c r="I12" s="353"/>
      <c r="J12" s="353"/>
      <c r="K12" s="73"/>
    </row>
    <row r="13" spans="1:11" s="1" customFormat="1" ht="30.75" customHeight="1">
      <c r="A13" s="355" t="s">
        <v>472</v>
      </c>
      <c r="B13" s="355"/>
      <c r="C13" s="355"/>
      <c r="D13" s="355"/>
      <c r="E13" s="355"/>
      <c r="F13" s="355"/>
      <c r="G13" s="355"/>
      <c r="H13" s="355"/>
      <c r="I13" s="355"/>
      <c r="J13" s="355"/>
      <c r="K13" s="73"/>
    </row>
    <row r="14" spans="1:11" s="1" customFormat="1">
      <c r="A14" s="357" t="s">
        <v>745</v>
      </c>
      <c r="B14" s="357"/>
      <c r="C14" s="357"/>
      <c r="D14" s="357"/>
      <c r="E14" s="357"/>
      <c r="F14" s="357"/>
      <c r="G14" s="357"/>
      <c r="H14" s="357"/>
      <c r="I14" s="357"/>
      <c r="J14" s="357"/>
      <c r="K14" s="297"/>
    </row>
    <row r="15" spans="1:11">
      <c r="B15" s="81" t="s">
        <v>185</v>
      </c>
    </row>
    <row r="16" spans="1:11" ht="5.25" customHeight="1">
      <c r="B16" s="81"/>
    </row>
    <row r="17" spans="1:11" s="74" customFormat="1" ht="15.75" customHeight="1">
      <c r="A17" s="356" t="s">
        <v>60</v>
      </c>
      <c r="B17" s="351"/>
      <c r="C17" s="351"/>
      <c r="D17" s="351"/>
      <c r="E17" s="351"/>
      <c r="F17" s="351"/>
      <c r="G17" s="351"/>
      <c r="H17" s="351"/>
      <c r="I17" s="351"/>
      <c r="J17" s="351"/>
      <c r="K17" s="90"/>
    </row>
    <row r="18" spans="1:11" s="74" customFormat="1" ht="15" customHeight="1">
      <c r="A18" s="356" t="s">
        <v>61</v>
      </c>
      <c r="B18" s="351"/>
      <c r="C18" s="351"/>
      <c r="D18" s="351"/>
      <c r="E18" s="351"/>
      <c r="F18" s="351"/>
      <c r="G18" s="351"/>
      <c r="H18" s="351"/>
      <c r="I18" s="351"/>
      <c r="J18" s="351"/>
      <c r="K18" s="90"/>
    </row>
    <row r="19" spans="1:11" s="74" customFormat="1" ht="17.25" customHeight="1">
      <c r="A19" s="356" t="s">
        <v>62</v>
      </c>
      <c r="B19" s="351"/>
      <c r="C19" s="351"/>
      <c r="D19" s="351"/>
      <c r="E19" s="351"/>
      <c r="F19" s="351"/>
      <c r="G19" s="351"/>
      <c r="H19" s="351"/>
      <c r="I19" s="351"/>
      <c r="J19" s="351"/>
      <c r="K19" s="90"/>
    </row>
    <row r="20" spans="1:11" s="74" customFormat="1" ht="16.5" customHeight="1">
      <c r="A20" s="356" t="s">
        <v>63</v>
      </c>
      <c r="B20" s="351"/>
      <c r="C20" s="351"/>
      <c r="D20" s="351"/>
      <c r="E20" s="351"/>
      <c r="F20" s="351"/>
      <c r="G20" s="351"/>
      <c r="H20" s="351"/>
      <c r="I20" s="351"/>
      <c r="J20" s="351"/>
      <c r="K20" s="90"/>
    </row>
    <row r="21" spans="1:11" ht="8.25" customHeight="1">
      <c r="B21" s="28"/>
      <c r="C21" s="91"/>
      <c r="D21" s="91"/>
      <c r="E21" s="91"/>
      <c r="F21" s="91"/>
      <c r="G21" s="91"/>
      <c r="H21" s="91"/>
      <c r="I21" s="91"/>
      <c r="J21" s="91"/>
    </row>
    <row r="22" spans="1:11" ht="15" customHeight="1">
      <c r="A22" s="81" t="s">
        <v>186</v>
      </c>
      <c r="B22" s="81" t="s">
        <v>187</v>
      </c>
      <c r="C22" s="82"/>
      <c r="D22" s="82"/>
      <c r="E22" s="82"/>
      <c r="F22" s="82"/>
      <c r="G22" s="82"/>
      <c r="H22" s="82"/>
      <c r="I22" s="82"/>
      <c r="J22" s="82"/>
    </row>
    <row r="23" spans="1:11" ht="3.75" customHeight="1">
      <c r="A23" s="81"/>
      <c r="B23" s="83"/>
      <c r="C23" s="82"/>
      <c r="D23" s="82"/>
      <c r="E23" s="82"/>
      <c r="F23" s="82"/>
      <c r="G23" s="82"/>
      <c r="H23" s="82"/>
      <c r="I23" s="82"/>
      <c r="J23" s="82"/>
    </row>
    <row r="24" spans="1:11" ht="15" customHeight="1">
      <c r="B24" s="134" t="s">
        <v>188</v>
      </c>
      <c r="C24" s="133"/>
      <c r="D24" s="133"/>
      <c r="E24" s="133"/>
      <c r="F24" s="133"/>
      <c r="G24" s="133"/>
      <c r="H24" s="133"/>
      <c r="I24" s="133"/>
      <c r="J24" s="133"/>
    </row>
    <row r="25" spans="1:11">
      <c r="B25" s="85" t="s">
        <v>189</v>
      </c>
      <c r="C25" s="76"/>
      <c r="D25" s="76"/>
      <c r="E25" s="76"/>
      <c r="F25" s="76"/>
      <c r="G25" s="76"/>
      <c r="H25" s="76"/>
      <c r="I25" s="76"/>
      <c r="J25" s="76"/>
    </row>
    <row r="26" spans="1:11" ht="4.5" customHeight="1">
      <c r="B26" s="75"/>
      <c r="C26" s="75"/>
      <c r="D26" s="75"/>
      <c r="E26" s="75"/>
      <c r="F26" s="75"/>
      <c r="G26" s="75"/>
      <c r="H26" s="75"/>
      <c r="I26" s="75"/>
      <c r="J26" s="75"/>
    </row>
    <row r="27" spans="1:11">
      <c r="B27" s="81" t="s">
        <v>190</v>
      </c>
    </row>
    <row r="28" spans="1:11">
      <c r="B28" s="85" t="s">
        <v>458</v>
      </c>
      <c r="C28" s="76"/>
      <c r="D28" s="76"/>
      <c r="E28" s="76"/>
      <c r="F28" s="76"/>
      <c r="G28" s="76"/>
      <c r="H28" s="76"/>
      <c r="I28" s="76"/>
      <c r="J28" s="76"/>
    </row>
    <row r="29" spans="1:11" ht="5.25" customHeight="1"/>
    <row r="30" spans="1:11">
      <c r="A30" s="81" t="s">
        <v>191</v>
      </c>
      <c r="B30" s="81" t="s">
        <v>192</v>
      </c>
    </row>
    <row r="31" spans="1:11" ht="3" customHeight="1">
      <c r="A31" s="81"/>
      <c r="B31" s="81"/>
    </row>
    <row r="32" spans="1:11">
      <c r="B32" s="81" t="s">
        <v>449</v>
      </c>
    </row>
    <row r="33" spans="1:10" ht="45.75" customHeight="1">
      <c r="B33" s="350" t="s">
        <v>195</v>
      </c>
      <c r="C33" s="350"/>
      <c r="D33" s="350"/>
      <c r="E33" s="350"/>
      <c r="F33" s="350"/>
      <c r="G33" s="350"/>
      <c r="H33" s="350"/>
      <c r="I33" s="350"/>
      <c r="J33" s="350"/>
    </row>
    <row r="34" spans="1:10">
      <c r="B34" s="81" t="s">
        <v>376</v>
      </c>
    </row>
    <row r="35" spans="1:10">
      <c r="B35" s="348" t="s">
        <v>196</v>
      </c>
      <c r="C35" s="348"/>
      <c r="D35" s="348"/>
      <c r="E35" s="348"/>
      <c r="F35" s="348"/>
      <c r="G35" s="348"/>
      <c r="H35" s="348"/>
      <c r="I35" s="348"/>
      <c r="J35" s="348"/>
    </row>
    <row r="36" spans="1:10">
      <c r="B36" s="81" t="s">
        <v>377</v>
      </c>
    </row>
    <row r="37" spans="1:10">
      <c r="B37" s="348" t="s">
        <v>73</v>
      </c>
      <c r="C37" s="348"/>
      <c r="D37" s="348"/>
      <c r="E37" s="348"/>
      <c r="F37" s="348"/>
      <c r="G37" s="348"/>
      <c r="H37" s="348"/>
      <c r="I37" s="348"/>
      <c r="J37" s="348"/>
    </row>
    <row r="38" spans="1:10" ht="5.25" customHeight="1">
      <c r="B38" s="75"/>
      <c r="C38" s="75"/>
      <c r="D38" s="75"/>
      <c r="E38" s="75"/>
      <c r="F38" s="75"/>
      <c r="G38" s="75"/>
      <c r="H38" s="75"/>
      <c r="I38" s="75"/>
      <c r="J38" s="75"/>
    </row>
    <row r="39" spans="1:10">
      <c r="A39" s="81" t="s">
        <v>197</v>
      </c>
      <c r="B39" s="81" t="s">
        <v>198</v>
      </c>
    </row>
    <row r="40" spans="1:10" ht="3" customHeight="1">
      <c r="A40" s="81"/>
      <c r="B40" s="81"/>
    </row>
    <row r="41" spans="1:10" ht="18.75" customHeight="1">
      <c r="B41" s="81" t="s">
        <v>199</v>
      </c>
    </row>
    <row r="42" spans="1:10">
      <c r="B42" s="84" t="s">
        <v>200</v>
      </c>
    </row>
    <row r="43" spans="1:10" ht="6" customHeight="1">
      <c r="B43" s="84"/>
    </row>
    <row r="44" spans="1:10" ht="43.5" customHeight="1">
      <c r="B44" s="348" t="s">
        <v>201</v>
      </c>
      <c r="C44" s="348"/>
      <c r="D44" s="348"/>
      <c r="E44" s="348"/>
      <c r="F44" s="348"/>
      <c r="G44" s="348"/>
      <c r="H44" s="348"/>
      <c r="I44" s="348"/>
      <c r="J44" s="348"/>
    </row>
    <row r="45" spans="1:10" ht="18.75" customHeight="1">
      <c r="B45" s="222" t="s">
        <v>202</v>
      </c>
    </row>
    <row r="46" spans="1:10" ht="8.1" customHeight="1">
      <c r="B46" s="84"/>
    </row>
    <row r="47" spans="1:10" ht="47.25" customHeight="1">
      <c r="B47" s="348" t="s">
        <v>459</v>
      </c>
      <c r="C47" s="348"/>
      <c r="D47" s="348"/>
      <c r="E47" s="348"/>
      <c r="F47" s="348"/>
      <c r="G47" s="348"/>
      <c r="H47" s="348"/>
      <c r="I47" s="348"/>
      <c r="J47" s="348"/>
    </row>
    <row r="48" spans="1:10" ht="30" customHeight="1">
      <c r="B48" s="348" t="s">
        <v>240</v>
      </c>
      <c r="C48" s="348"/>
      <c r="D48" s="348"/>
      <c r="E48" s="348"/>
      <c r="F48" s="348"/>
      <c r="G48" s="348"/>
      <c r="H48" s="348"/>
      <c r="I48" s="348"/>
      <c r="J48" s="348"/>
    </row>
    <row r="49" spans="2:10" ht="9" customHeight="1"/>
    <row r="50" spans="2:10" ht="16.5" customHeight="1">
      <c r="B50" s="81" t="s">
        <v>345</v>
      </c>
    </row>
    <row r="51" spans="2:10" ht="8.1" customHeight="1"/>
    <row r="52" spans="2:10" ht="57.75" customHeight="1">
      <c r="B52" s="349" t="s">
        <v>241</v>
      </c>
      <c r="C52" s="349"/>
      <c r="D52" s="349"/>
      <c r="E52" s="349"/>
      <c r="F52" s="349"/>
      <c r="G52" s="349"/>
      <c r="H52" s="349"/>
      <c r="I52" s="349"/>
      <c r="J52" s="349"/>
    </row>
    <row r="53" spans="2:10" ht="8.1" customHeight="1"/>
    <row r="54" spans="2:10" ht="45.75" hidden="1" customHeight="1">
      <c r="B54" s="348" t="s">
        <v>242</v>
      </c>
      <c r="C54" s="348"/>
      <c r="D54" s="348"/>
      <c r="E54" s="348"/>
      <c r="F54" s="348"/>
      <c r="G54" s="348"/>
      <c r="H54" s="348"/>
      <c r="I54" s="348"/>
      <c r="J54" s="348"/>
    </row>
    <row r="55" spans="2:10" ht="7.5" hidden="1" customHeight="1"/>
    <row r="56" spans="2:10" ht="57" hidden="1" customHeight="1">
      <c r="B56" s="348" t="s">
        <v>243</v>
      </c>
      <c r="C56" s="348"/>
      <c r="D56" s="348"/>
      <c r="E56" s="348"/>
      <c r="F56" s="348"/>
      <c r="G56" s="348"/>
      <c r="H56" s="348"/>
      <c r="I56" s="348"/>
      <c r="J56" s="348"/>
    </row>
    <row r="57" spans="2:10" ht="8.1" hidden="1" customHeight="1"/>
    <row r="58" spans="2:10" ht="24" hidden="1" customHeight="1">
      <c r="B58" s="348" t="s">
        <v>245</v>
      </c>
      <c r="C58" s="348"/>
      <c r="D58" s="348"/>
      <c r="E58" s="348"/>
      <c r="F58" s="348"/>
      <c r="G58" s="348"/>
      <c r="H58" s="348"/>
      <c r="I58" s="348"/>
      <c r="J58" s="348"/>
    </row>
    <row r="59" spans="2:10" ht="8.1" hidden="1" customHeight="1"/>
    <row r="60" spans="2:10" hidden="1">
      <c r="B60" s="77" t="s">
        <v>246</v>
      </c>
    </row>
    <row r="61" spans="2:10" ht="8.1" hidden="1" customHeight="1"/>
    <row r="62" spans="2:10" hidden="1">
      <c r="B62" s="348" t="s">
        <v>247</v>
      </c>
      <c r="C62" s="348"/>
      <c r="D62" s="348"/>
      <c r="E62" s="348"/>
      <c r="F62" s="348"/>
      <c r="G62" s="348"/>
      <c r="H62" s="348"/>
      <c r="I62" s="348"/>
      <c r="J62" s="348"/>
    </row>
    <row r="63" spans="2:10" ht="5.0999999999999996" hidden="1" customHeight="1">
      <c r="B63" s="68"/>
      <c r="C63" s="68"/>
      <c r="D63" s="68"/>
      <c r="E63" s="68"/>
      <c r="F63" s="68"/>
      <c r="G63" s="68"/>
      <c r="H63" s="68"/>
      <c r="I63" s="68"/>
      <c r="J63" s="68"/>
    </row>
    <row r="64" spans="2:10" ht="29.25" hidden="1" customHeight="1">
      <c r="B64" s="358" t="s">
        <v>347</v>
      </c>
      <c r="C64" s="348"/>
      <c r="D64" s="348"/>
      <c r="E64" s="348"/>
      <c r="F64" s="348"/>
      <c r="G64" s="348"/>
      <c r="H64" s="348"/>
      <c r="I64" s="348"/>
      <c r="J64" s="348"/>
    </row>
    <row r="65" spans="2:10" ht="5.0999999999999996" hidden="1" customHeight="1">
      <c r="B65" s="68"/>
      <c r="C65" s="68"/>
      <c r="D65" s="68"/>
      <c r="E65" s="68"/>
      <c r="F65" s="68"/>
      <c r="G65" s="68"/>
      <c r="H65" s="68"/>
      <c r="I65" s="68"/>
      <c r="J65" s="68"/>
    </row>
    <row r="66" spans="2:10" ht="30.75" hidden="1" customHeight="1">
      <c r="B66" s="358" t="s">
        <v>259</v>
      </c>
      <c r="C66" s="358"/>
      <c r="D66" s="358"/>
      <c r="E66" s="358"/>
      <c r="F66" s="358"/>
      <c r="G66" s="358"/>
      <c r="H66" s="358"/>
      <c r="I66" s="358"/>
      <c r="J66" s="358"/>
    </row>
    <row r="67" spans="2:10" ht="5.25" hidden="1" customHeight="1">
      <c r="B67" s="68"/>
      <c r="C67" s="68"/>
      <c r="D67" s="68"/>
      <c r="E67" s="68"/>
      <c r="F67" s="68"/>
      <c r="G67" s="68"/>
      <c r="H67" s="68"/>
      <c r="I67" s="68"/>
      <c r="J67" s="68"/>
    </row>
    <row r="68" spans="2:10" ht="15" hidden="1" customHeight="1">
      <c r="B68" s="348" t="s">
        <v>260</v>
      </c>
      <c r="C68" s="348"/>
      <c r="D68" s="348"/>
      <c r="E68" s="348"/>
      <c r="F68" s="348"/>
      <c r="G68" s="348"/>
      <c r="H68" s="348"/>
      <c r="I68" s="348"/>
      <c r="J68" s="348"/>
    </row>
    <row r="69" spans="2:10" ht="5.0999999999999996" hidden="1" customHeight="1">
      <c r="B69" s="68"/>
      <c r="C69" s="68"/>
      <c r="D69" s="68"/>
      <c r="E69" s="68"/>
      <c r="F69" s="68"/>
      <c r="G69" s="68"/>
      <c r="H69" s="68"/>
      <c r="I69" s="68"/>
      <c r="J69" s="68"/>
    </row>
    <row r="70" spans="2:10" ht="15" hidden="1" customHeight="1">
      <c r="B70" s="348" t="s">
        <v>261</v>
      </c>
      <c r="C70" s="348"/>
      <c r="D70" s="348"/>
      <c r="E70" s="348"/>
      <c r="F70" s="348"/>
      <c r="G70" s="348"/>
      <c r="H70" s="348"/>
      <c r="I70" s="348"/>
      <c r="J70" s="348"/>
    </row>
    <row r="71" spans="2:10" hidden="1">
      <c r="B71" s="75"/>
      <c r="C71" s="75"/>
      <c r="D71" s="75"/>
      <c r="E71" s="75"/>
      <c r="F71" s="75"/>
      <c r="G71" s="75"/>
      <c r="H71" s="75"/>
      <c r="I71" s="75"/>
      <c r="J71" s="75"/>
    </row>
    <row r="72" spans="2:10">
      <c r="B72" s="349" t="s">
        <v>158</v>
      </c>
      <c r="C72" s="348"/>
      <c r="D72" s="348"/>
      <c r="E72" s="348"/>
      <c r="F72" s="348"/>
      <c r="G72" s="348"/>
      <c r="H72" s="348"/>
      <c r="I72" s="348"/>
      <c r="J72" s="348"/>
    </row>
    <row r="73" spans="2:10" ht="7.5" customHeight="1">
      <c r="B73" s="101"/>
      <c r="C73" s="75"/>
      <c r="D73" s="75"/>
      <c r="E73" s="75"/>
      <c r="F73" s="75"/>
      <c r="G73" s="75"/>
      <c r="H73" s="75"/>
      <c r="I73" s="75"/>
      <c r="J73" s="75"/>
    </row>
    <row r="74" spans="2:10">
      <c r="B74" s="350" t="s">
        <v>160</v>
      </c>
      <c r="C74" s="351"/>
      <c r="D74" s="351"/>
      <c r="E74" s="351"/>
      <c r="F74" s="351"/>
      <c r="G74" s="351"/>
      <c r="H74" s="351"/>
      <c r="I74" s="351"/>
      <c r="J74" s="351"/>
    </row>
    <row r="75" spans="2:10" ht="5.25" customHeight="1"/>
    <row r="76" spans="2:10" ht="29.25" customHeight="1">
      <c r="B76" s="349" t="s">
        <v>460</v>
      </c>
      <c r="C76" s="349"/>
      <c r="D76" s="349"/>
      <c r="E76" s="349"/>
      <c r="F76" s="349"/>
      <c r="G76" s="349"/>
      <c r="H76" s="349"/>
      <c r="I76" s="349"/>
      <c r="J76" s="349"/>
    </row>
    <row r="77" spans="2:10" ht="8.25" customHeight="1">
      <c r="B77" s="101"/>
      <c r="C77" s="101"/>
      <c r="D77" s="101"/>
      <c r="E77" s="101"/>
      <c r="F77" s="101"/>
      <c r="G77" s="101"/>
      <c r="H77" s="101"/>
      <c r="I77" s="101"/>
      <c r="J77" s="101"/>
    </row>
    <row r="78" spans="2:10" ht="30.75" customHeight="1">
      <c r="B78" s="349" t="s">
        <v>161</v>
      </c>
      <c r="C78" s="348"/>
      <c r="D78" s="348"/>
      <c r="E78" s="348"/>
      <c r="F78" s="348"/>
      <c r="G78" s="348"/>
      <c r="H78" s="348"/>
      <c r="I78" s="348"/>
      <c r="J78" s="348"/>
    </row>
    <row r="79" spans="2:10" ht="9" customHeight="1">
      <c r="B79" s="101"/>
      <c r="C79" s="101"/>
      <c r="D79" s="101"/>
      <c r="E79" s="101"/>
      <c r="F79" s="101"/>
      <c r="G79" s="101"/>
      <c r="H79" s="101"/>
      <c r="I79" s="101"/>
      <c r="J79" s="101"/>
    </row>
    <row r="80" spans="2:10">
      <c r="B80" s="81" t="s">
        <v>96</v>
      </c>
    </row>
    <row r="81" spans="2:10" ht="7.5" customHeight="1">
      <c r="B81" s="81"/>
    </row>
    <row r="82" spans="2:10" s="85" customFormat="1" ht="42.75" customHeight="1">
      <c r="B82" s="349" t="s">
        <v>97</v>
      </c>
      <c r="C82" s="349"/>
      <c r="D82" s="349"/>
      <c r="E82" s="349"/>
      <c r="F82" s="349"/>
      <c r="G82" s="349"/>
      <c r="H82" s="349"/>
      <c r="I82" s="349"/>
      <c r="J82" s="349"/>
    </row>
    <row r="83" spans="2:10">
      <c r="B83" s="352" t="s">
        <v>98</v>
      </c>
      <c r="C83" s="352"/>
      <c r="D83" s="352"/>
      <c r="E83" s="352"/>
      <c r="F83" s="352"/>
      <c r="G83" s="352"/>
      <c r="H83" s="352"/>
      <c r="I83" s="352"/>
      <c r="J83" s="352"/>
    </row>
    <row r="84" spans="2:10" ht="15" customHeight="1">
      <c r="B84" s="352" t="s">
        <v>99</v>
      </c>
      <c r="C84" s="352"/>
      <c r="D84" s="352"/>
      <c r="E84" s="352"/>
      <c r="F84" s="352"/>
      <c r="G84" s="352"/>
      <c r="H84" s="352"/>
      <c r="I84" s="352"/>
      <c r="J84" s="352"/>
    </row>
    <row r="85" spans="2:10" ht="9" customHeight="1"/>
    <row r="86" spans="2:10">
      <c r="B86" s="81" t="s">
        <v>100</v>
      </c>
    </row>
    <row r="87" spans="2:10" ht="8.1" customHeight="1">
      <c r="B87" s="81"/>
    </row>
    <row r="88" spans="2:10">
      <c r="B88" s="84" t="s">
        <v>101</v>
      </c>
    </row>
    <row r="89" spans="2:10" ht="8.1" customHeight="1">
      <c r="B89" s="84"/>
    </row>
    <row r="90" spans="2:10" ht="30" customHeight="1">
      <c r="B90" s="348" t="s">
        <v>102</v>
      </c>
      <c r="C90" s="348"/>
      <c r="D90" s="348"/>
      <c r="E90" s="348"/>
      <c r="F90" s="348"/>
      <c r="G90" s="348"/>
      <c r="H90" s="348"/>
      <c r="I90" s="348"/>
      <c r="J90" s="348"/>
    </row>
    <row r="91" spans="2:10" ht="30" customHeight="1">
      <c r="B91" s="349" t="s">
        <v>103</v>
      </c>
      <c r="C91" s="349"/>
      <c r="D91" s="349"/>
      <c r="E91" s="349"/>
      <c r="F91" s="349"/>
      <c r="G91" s="349"/>
      <c r="H91" s="349"/>
      <c r="I91" s="349"/>
      <c r="J91" s="349"/>
    </row>
    <row r="92" spans="2:10" ht="8.25" customHeight="1">
      <c r="B92" s="101"/>
      <c r="C92" s="101"/>
      <c r="D92" s="101"/>
      <c r="E92" s="101"/>
      <c r="F92" s="101"/>
      <c r="G92" s="101"/>
      <c r="H92" s="101"/>
      <c r="I92" s="101"/>
      <c r="J92" s="101"/>
    </row>
    <row r="93" spans="2:10" ht="16.5" customHeight="1">
      <c r="B93" s="86" t="s">
        <v>156</v>
      </c>
      <c r="C93" s="77" t="s">
        <v>262</v>
      </c>
      <c r="G93" s="88" t="s">
        <v>280</v>
      </c>
      <c r="H93" s="77" t="s">
        <v>222</v>
      </c>
    </row>
    <row r="94" spans="2:10">
      <c r="B94" s="86" t="s">
        <v>156</v>
      </c>
      <c r="C94" s="77" t="s">
        <v>263</v>
      </c>
      <c r="G94" s="88" t="s">
        <v>280</v>
      </c>
      <c r="H94" s="77" t="s">
        <v>222</v>
      </c>
    </row>
    <row r="95" spans="2:10" s="228" customFormat="1" hidden="1">
      <c r="B95" s="229" t="s">
        <v>156</v>
      </c>
      <c r="C95" s="228" t="s">
        <v>331</v>
      </c>
      <c r="G95" s="229" t="s">
        <v>104</v>
      </c>
      <c r="H95" s="228" t="s">
        <v>222</v>
      </c>
    </row>
    <row r="96" spans="2:10" s="228" customFormat="1">
      <c r="B96" s="229" t="s">
        <v>156</v>
      </c>
      <c r="C96" s="77" t="s">
        <v>141</v>
      </c>
      <c r="G96" s="88">
        <v>6</v>
      </c>
      <c r="H96" s="77" t="s">
        <v>222</v>
      </c>
    </row>
    <row r="97" spans="2:10">
      <c r="B97" s="86" t="s">
        <v>156</v>
      </c>
      <c r="C97" s="77" t="s">
        <v>162</v>
      </c>
      <c r="G97" s="86">
        <v>3</v>
      </c>
      <c r="H97" s="77" t="s">
        <v>222</v>
      </c>
    </row>
    <row r="98" spans="2:10" hidden="1">
      <c r="B98" s="86" t="s">
        <v>156</v>
      </c>
      <c r="C98" s="77" t="s">
        <v>105</v>
      </c>
      <c r="G98" s="86" t="s">
        <v>142</v>
      </c>
      <c r="H98" s="77" t="s">
        <v>222</v>
      </c>
    </row>
    <row r="99" spans="2:10">
      <c r="B99" s="81" t="s">
        <v>106</v>
      </c>
    </row>
    <row r="100" spans="2:10" ht="14.25" customHeight="1">
      <c r="B100" s="348" t="s">
        <v>107</v>
      </c>
      <c r="C100" s="348"/>
      <c r="D100" s="348"/>
      <c r="E100" s="348"/>
      <c r="F100" s="348"/>
      <c r="G100" s="348"/>
      <c r="H100" s="348"/>
      <c r="I100" s="348"/>
      <c r="J100" s="348"/>
    </row>
    <row r="101" spans="2:10" ht="15" customHeight="1">
      <c r="B101" s="352" t="s">
        <v>108</v>
      </c>
      <c r="C101" s="352"/>
      <c r="D101" s="352"/>
      <c r="E101" s="352"/>
      <c r="F101" s="352"/>
      <c r="G101" s="352"/>
      <c r="H101" s="352"/>
      <c r="I101" s="352"/>
      <c r="J101" s="352"/>
    </row>
    <row r="102" spans="2:10" ht="15" customHeight="1">
      <c r="B102" s="352" t="s">
        <v>109</v>
      </c>
      <c r="C102" s="352"/>
      <c r="D102" s="352"/>
      <c r="E102" s="352"/>
      <c r="F102" s="352"/>
      <c r="G102" s="352"/>
      <c r="H102" s="352"/>
      <c r="I102" s="352"/>
      <c r="J102" s="352"/>
    </row>
    <row r="103" spans="2:10" ht="19.5" customHeight="1">
      <c r="B103" s="1" t="s">
        <v>110</v>
      </c>
    </row>
    <row r="104" spans="2:10">
      <c r="B104" s="77" t="s">
        <v>111</v>
      </c>
    </row>
    <row r="105" spans="2:10" s="1" customFormat="1">
      <c r="B105" s="2" t="s">
        <v>112</v>
      </c>
    </row>
    <row r="106" spans="2:10" s="1" customFormat="1" ht="14.25" customHeight="1">
      <c r="B106" s="350" t="s">
        <v>113</v>
      </c>
      <c r="C106" s="350"/>
      <c r="D106" s="350"/>
      <c r="E106" s="350"/>
      <c r="F106" s="350"/>
      <c r="G106" s="350"/>
      <c r="H106" s="350"/>
      <c r="I106" s="350"/>
      <c r="J106" s="350"/>
    </row>
    <row r="107" spans="2:10" s="1" customFormat="1" ht="32.25" customHeight="1">
      <c r="B107" s="350" t="s">
        <v>114</v>
      </c>
      <c r="C107" s="351"/>
      <c r="D107" s="351"/>
      <c r="E107" s="351"/>
      <c r="F107" s="351"/>
      <c r="G107" s="351"/>
      <c r="H107" s="351"/>
      <c r="I107" s="351"/>
      <c r="J107" s="351"/>
    </row>
    <row r="108" spans="2:10" s="1" customFormat="1" ht="16.5" customHeight="1">
      <c r="B108" s="230" t="s">
        <v>115</v>
      </c>
      <c r="C108" s="141"/>
      <c r="D108" s="141"/>
      <c r="E108" s="141"/>
      <c r="F108" s="141"/>
      <c r="G108" s="141"/>
      <c r="H108" s="141"/>
      <c r="I108" s="141"/>
      <c r="J108" s="141"/>
    </row>
    <row r="109" spans="2:10" s="1" customFormat="1" ht="16.5" customHeight="1">
      <c r="B109" s="230" t="s">
        <v>116</v>
      </c>
      <c r="C109" s="141"/>
      <c r="D109" s="141"/>
      <c r="E109" s="141"/>
      <c r="F109" s="141"/>
      <c r="G109" s="141"/>
      <c r="H109" s="141"/>
      <c r="I109" s="141"/>
      <c r="J109" s="141"/>
    </row>
    <row r="110" spans="2:10" s="1" customFormat="1" ht="33.75" customHeight="1">
      <c r="B110" s="230"/>
      <c r="C110" s="141"/>
      <c r="D110" s="141"/>
      <c r="E110" s="141"/>
      <c r="F110" s="141"/>
      <c r="G110" s="141"/>
      <c r="H110" s="141"/>
      <c r="I110" s="141"/>
      <c r="J110" s="141"/>
    </row>
    <row r="111" spans="2:10">
      <c r="B111" s="81" t="s">
        <v>117</v>
      </c>
    </row>
    <row r="112" spans="2:10" s="87" customFormat="1" ht="30.75" customHeight="1">
      <c r="B112" s="348" t="s">
        <v>118</v>
      </c>
      <c r="C112" s="348"/>
      <c r="D112" s="348"/>
      <c r="E112" s="348"/>
      <c r="F112" s="348"/>
      <c r="G112" s="348"/>
      <c r="H112" s="348"/>
      <c r="I112" s="348"/>
      <c r="J112" s="348"/>
    </row>
    <row r="113" spans="2:10" s="87" customFormat="1" ht="4.5" customHeight="1">
      <c r="B113" s="75"/>
      <c r="C113" s="75"/>
      <c r="D113" s="75"/>
      <c r="E113" s="75"/>
      <c r="F113" s="75"/>
      <c r="G113" s="75"/>
      <c r="H113" s="75"/>
      <c r="I113" s="75"/>
      <c r="J113" s="75"/>
    </row>
    <row r="114" spans="2:10" s="87" customFormat="1" ht="29.25" customHeight="1">
      <c r="B114" s="348" t="s">
        <v>119</v>
      </c>
      <c r="C114" s="348"/>
      <c r="D114" s="348"/>
      <c r="E114" s="348"/>
      <c r="F114" s="348"/>
      <c r="G114" s="348"/>
      <c r="H114" s="348"/>
      <c r="I114" s="348"/>
      <c r="J114" s="348"/>
    </row>
    <row r="115" spans="2:10" s="87" customFormat="1" ht="8.1" customHeight="1">
      <c r="B115" s="231"/>
      <c r="C115" s="231"/>
      <c r="D115" s="231"/>
      <c r="E115" s="231"/>
      <c r="F115" s="231"/>
      <c r="G115" s="231"/>
      <c r="H115" s="231"/>
      <c r="I115" s="231"/>
      <c r="J115" s="231"/>
    </row>
    <row r="116" spans="2:10" ht="15.95" customHeight="1">
      <c r="B116" s="86" t="s">
        <v>156</v>
      </c>
      <c r="C116" s="77" t="s">
        <v>120</v>
      </c>
    </row>
    <row r="117" spans="2:10" ht="15.95" customHeight="1">
      <c r="B117" s="86" t="s">
        <v>156</v>
      </c>
      <c r="C117" s="77" t="s">
        <v>121</v>
      </c>
    </row>
    <row r="118" spans="2:10" s="87" customFormat="1" ht="51.75" customHeight="1">
      <c r="B118" s="350" t="s">
        <v>122</v>
      </c>
      <c r="C118" s="351"/>
      <c r="D118" s="351"/>
      <c r="E118" s="351"/>
      <c r="F118" s="351"/>
      <c r="G118" s="351"/>
      <c r="H118" s="351"/>
      <c r="I118" s="351"/>
      <c r="J118" s="351"/>
    </row>
    <row r="119" spans="2:10" s="87" customFormat="1" ht="18.75" customHeight="1">
      <c r="B119" s="2" t="s">
        <v>123</v>
      </c>
      <c r="C119" s="77"/>
    </row>
    <row r="120" spans="2:10" s="87" customFormat="1" ht="6" customHeight="1">
      <c r="B120" s="2"/>
      <c r="C120" s="77"/>
    </row>
    <row r="121" spans="2:10" s="87" customFormat="1" ht="58.5" customHeight="1">
      <c r="B121" s="348" t="s">
        <v>124</v>
      </c>
      <c r="C121" s="348"/>
      <c r="D121" s="348"/>
      <c r="E121" s="348"/>
      <c r="F121" s="348"/>
      <c r="G121" s="348"/>
      <c r="H121" s="348"/>
      <c r="I121" s="348"/>
      <c r="J121" s="348"/>
    </row>
    <row r="122" spans="2:10" ht="7.5" customHeight="1"/>
    <row r="123" spans="2:10">
      <c r="B123" s="81" t="s">
        <v>125</v>
      </c>
    </row>
    <row r="124" spans="2:10" ht="21.75" customHeight="1">
      <c r="B124" s="350" t="s">
        <v>483</v>
      </c>
      <c r="C124" s="360"/>
      <c r="D124" s="360"/>
      <c r="E124" s="360"/>
      <c r="F124" s="360"/>
      <c r="G124" s="360"/>
      <c r="H124" s="360"/>
      <c r="I124" s="360"/>
      <c r="J124" s="360"/>
    </row>
    <row r="125" spans="2:10" ht="29.25" customHeight="1">
      <c r="B125" s="350" t="s">
        <v>484</v>
      </c>
      <c r="C125" s="360"/>
      <c r="D125" s="360"/>
      <c r="E125" s="360"/>
      <c r="F125" s="360"/>
      <c r="G125" s="360"/>
      <c r="H125" s="360"/>
      <c r="I125" s="360"/>
      <c r="J125" s="360"/>
    </row>
    <row r="126" spans="2:10" ht="33" hidden="1" customHeight="1">
      <c r="B126" s="348" t="s">
        <v>126</v>
      </c>
      <c r="C126" s="348"/>
      <c r="D126" s="348"/>
      <c r="E126" s="348"/>
      <c r="F126" s="348"/>
      <c r="G126" s="348"/>
      <c r="H126" s="348"/>
      <c r="I126" s="348"/>
      <c r="J126" s="348"/>
    </row>
    <row r="127" spans="2:10" ht="7.5" customHeight="1"/>
    <row r="128" spans="2:10">
      <c r="B128" s="81" t="s">
        <v>127</v>
      </c>
    </row>
    <row r="129" spans="2:10" ht="6.75" customHeight="1"/>
    <row r="130" spans="2:10" ht="19.5" customHeight="1">
      <c r="B130" s="84" t="s">
        <v>128</v>
      </c>
    </row>
    <row r="131" spans="2:10" ht="31.5" customHeight="1">
      <c r="B131" s="86" t="s">
        <v>156</v>
      </c>
      <c r="C131" s="348" t="s">
        <v>264</v>
      </c>
      <c r="D131" s="348"/>
      <c r="E131" s="348"/>
      <c r="F131" s="348"/>
      <c r="G131" s="348"/>
      <c r="H131" s="348"/>
      <c r="I131" s="348"/>
      <c r="J131" s="348"/>
    </row>
    <row r="132" spans="2:10" ht="30.75" customHeight="1">
      <c r="B132" s="86" t="s">
        <v>156</v>
      </c>
      <c r="C132" s="348" t="s">
        <v>265</v>
      </c>
      <c r="D132" s="348"/>
      <c r="E132" s="348"/>
      <c r="F132" s="348"/>
      <c r="G132" s="348"/>
      <c r="H132" s="348"/>
      <c r="I132" s="348"/>
      <c r="J132" s="348"/>
    </row>
    <row r="133" spans="2:10">
      <c r="B133" s="86" t="s">
        <v>156</v>
      </c>
      <c r="C133" s="77" t="s">
        <v>266</v>
      </c>
    </row>
    <row r="134" spans="2:10">
      <c r="B134" s="86" t="s">
        <v>156</v>
      </c>
      <c r="C134" s="77" t="s">
        <v>268</v>
      </c>
    </row>
    <row r="135" spans="2:10">
      <c r="B135" s="86" t="s">
        <v>156</v>
      </c>
      <c r="C135" s="77" t="s">
        <v>269</v>
      </c>
    </row>
    <row r="136" spans="2:10" ht="6" customHeight="1">
      <c r="B136" s="86"/>
    </row>
    <row r="137" spans="2:10" ht="16.5" customHeight="1">
      <c r="B137" s="198" t="s">
        <v>129</v>
      </c>
      <c r="C137" s="118"/>
      <c r="D137" s="118"/>
      <c r="E137" s="118"/>
      <c r="F137" s="118"/>
      <c r="G137" s="118"/>
      <c r="H137" s="118"/>
      <c r="I137" s="118"/>
      <c r="J137" s="118"/>
    </row>
    <row r="138" spans="2:10" ht="58.5" customHeight="1">
      <c r="B138" s="350" t="s">
        <v>225</v>
      </c>
      <c r="C138" s="360"/>
      <c r="D138" s="360"/>
      <c r="E138" s="360"/>
      <c r="F138" s="360"/>
      <c r="G138" s="360"/>
      <c r="H138" s="360"/>
      <c r="I138" s="360"/>
      <c r="J138" s="360"/>
    </row>
    <row r="139" spans="2:10" ht="58.5" hidden="1" customHeight="1">
      <c r="B139" s="141"/>
      <c r="C139"/>
      <c r="D139"/>
      <c r="E139"/>
      <c r="F139"/>
      <c r="G139"/>
      <c r="H139"/>
      <c r="I139"/>
      <c r="J139"/>
    </row>
    <row r="140" spans="2:10">
      <c r="B140" s="27" t="s">
        <v>156</v>
      </c>
      <c r="C140" s="5" t="s">
        <v>266</v>
      </c>
      <c r="D140" s="118"/>
      <c r="E140" s="118"/>
      <c r="F140" s="118"/>
      <c r="G140" s="118"/>
      <c r="H140" s="118"/>
      <c r="I140" s="118"/>
      <c r="J140" s="118"/>
    </row>
    <row r="141" spans="2:10">
      <c r="B141" s="27" t="s">
        <v>156</v>
      </c>
      <c r="C141" s="5" t="s">
        <v>226</v>
      </c>
      <c r="D141" s="118"/>
      <c r="E141" s="118"/>
      <c r="F141" s="118"/>
      <c r="G141" s="118"/>
      <c r="H141" s="118"/>
      <c r="I141" s="118"/>
      <c r="J141" s="118"/>
    </row>
    <row r="142" spans="2:10">
      <c r="B142" s="27" t="s">
        <v>156</v>
      </c>
      <c r="C142" s="5" t="s">
        <v>227</v>
      </c>
      <c r="D142" s="118"/>
      <c r="E142" s="118"/>
      <c r="F142" s="118"/>
      <c r="G142" s="118"/>
      <c r="H142" s="118"/>
      <c r="I142" s="118"/>
      <c r="J142" s="118"/>
    </row>
    <row r="143" spans="2:10">
      <c r="B143" s="27" t="s">
        <v>156</v>
      </c>
      <c r="C143" s="5" t="s">
        <v>228</v>
      </c>
      <c r="D143" s="118"/>
      <c r="E143" s="118"/>
      <c r="F143" s="118"/>
      <c r="G143" s="118"/>
      <c r="H143" s="118"/>
      <c r="I143" s="118"/>
      <c r="J143" s="118"/>
    </row>
    <row r="144" spans="2:10" ht="6.75" customHeight="1">
      <c r="B144" s="27"/>
      <c r="C144" s="5"/>
      <c r="D144" s="118"/>
      <c r="E144" s="118"/>
      <c r="F144" s="118"/>
      <c r="G144" s="118"/>
      <c r="H144" s="118"/>
      <c r="I144" s="118"/>
      <c r="J144" s="118"/>
    </row>
    <row r="145" spans="2:10" ht="46.5" customHeight="1">
      <c r="B145" s="349" t="s">
        <v>131</v>
      </c>
      <c r="C145" s="349"/>
      <c r="D145" s="349"/>
      <c r="E145" s="349"/>
      <c r="F145" s="349"/>
      <c r="G145" s="349"/>
      <c r="H145" s="349"/>
      <c r="I145" s="349"/>
      <c r="J145" s="349"/>
    </row>
    <row r="146" spans="2:10">
      <c r="B146" s="88" t="s">
        <v>156</v>
      </c>
      <c r="C146" s="77" t="s">
        <v>270</v>
      </c>
    </row>
    <row r="147" spans="2:10">
      <c r="B147" s="88" t="s">
        <v>156</v>
      </c>
      <c r="C147" s="77" t="s">
        <v>271</v>
      </c>
    </row>
    <row r="148" spans="2:10" ht="1.5" hidden="1" customHeight="1">
      <c r="B148" s="75"/>
      <c r="C148" s="75"/>
      <c r="D148" s="75"/>
      <c r="E148" s="75"/>
      <c r="F148" s="75"/>
      <c r="G148" s="75"/>
      <c r="H148" s="75"/>
      <c r="I148" s="75"/>
      <c r="J148" s="75"/>
    </row>
    <row r="149" spans="2:10" hidden="1">
      <c r="B149" s="81" t="s">
        <v>132</v>
      </c>
    </row>
    <row r="150" spans="2:10" hidden="1">
      <c r="B150" s="348" t="s">
        <v>133</v>
      </c>
      <c r="C150" s="348"/>
      <c r="D150" s="348"/>
      <c r="E150" s="348"/>
      <c r="F150" s="348"/>
      <c r="G150" s="348"/>
      <c r="H150" s="348"/>
      <c r="I150" s="348"/>
      <c r="J150" s="348"/>
    </row>
    <row r="151" spans="2:10" hidden="1">
      <c r="C151" s="36" t="s">
        <v>134</v>
      </c>
    </row>
    <row r="152" spans="2:10" hidden="1">
      <c r="C152" s="36" t="s">
        <v>135</v>
      </c>
    </row>
    <row r="153" spans="2:10" hidden="1">
      <c r="C153" s="36" t="s">
        <v>136</v>
      </c>
    </row>
    <row r="154" spans="2:10" ht="28.5" hidden="1" customHeight="1">
      <c r="B154" s="348" t="s">
        <v>137</v>
      </c>
      <c r="C154" s="348"/>
      <c r="D154" s="348"/>
      <c r="E154" s="348"/>
      <c r="F154" s="348"/>
      <c r="G154" s="348"/>
      <c r="H154" s="348"/>
      <c r="I154" s="348"/>
      <c r="J154" s="348"/>
    </row>
    <row r="155" spans="2:10" ht="6.75" hidden="1" customHeight="1"/>
    <row r="156" spans="2:10" ht="30" hidden="1" customHeight="1">
      <c r="B156" s="359" t="s">
        <v>138</v>
      </c>
      <c r="C156" s="359"/>
      <c r="D156" s="359"/>
      <c r="E156" s="359"/>
      <c r="F156" s="359"/>
      <c r="G156" s="359"/>
      <c r="H156" s="359"/>
      <c r="I156" s="359"/>
      <c r="J156" s="359"/>
    </row>
    <row r="157" spans="2:10" ht="30.75" hidden="1" customHeight="1">
      <c r="B157" s="348" t="s">
        <v>139</v>
      </c>
      <c r="C157" s="348"/>
      <c r="D157" s="348"/>
      <c r="E157" s="348"/>
      <c r="F157" s="348"/>
      <c r="G157" s="348"/>
      <c r="H157" s="348"/>
      <c r="I157" s="348"/>
      <c r="J157" s="348"/>
    </row>
    <row r="158" spans="2:10" ht="30" hidden="1" customHeight="1">
      <c r="B158" s="348" t="s">
        <v>140</v>
      </c>
      <c r="C158" s="348"/>
      <c r="D158" s="348"/>
      <c r="E158" s="348"/>
      <c r="F158" s="348"/>
      <c r="G158" s="348"/>
      <c r="H158" s="348"/>
      <c r="I158" s="348"/>
      <c r="J158" s="348"/>
    </row>
    <row r="159" spans="2:10" hidden="1">
      <c r="B159" s="75"/>
      <c r="C159" s="75"/>
      <c r="D159" s="75"/>
      <c r="E159" s="75"/>
      <c r="F159" s="75"/>
      <c r="G159" s="75"/>
      <c r="H159" s="75"/>
      <c r="I159" s="75"/>
      <c r="J159" s="75"/>
    </row>
  </sheetData>
  <mergeCells count="53">
    <mergeCell ref="B158:J158"/>
    <mergeCell ref="B157:J157"/>
    <mergeCell ref="B126:J126"/>
    <mergeCell ref="C131:J131"/>
    <mergeCell ref="B150:J150"/>
    <mergeCell ref="B154:J154"/>
    <mergeCell ref="B138:J138"/>
    <mergeCell ref="B145:J145"/>
    <mergeCell ref="B156:J156"/>
    <mergeCell ref="B114:J114"/>
    <mergeCell ref="C132:J132"/>
    <mergeCell ref="B101:J101"/>
    <mergeCell ref="B102:J102"/>
    <mergeCell ref="B121:J121"/>
    <mergeCell ref="B125:J125"/>
    <mergeCell ref="B112:J112"/>
    <mergeCell ref="B118:J118"/>
    <mergeCell ref="B124:J124"/>
    <mergeCell ref="B107:J107"/>
    <mergeCell ref="B66:J66"/>
    <mergeCell ref="A18:J18"/>
    <mergeCell ref="A19:J19"/>
    <mergeCell ref="A20:J20"/>
    <mergeCell ref="B37:J37"/>
    <mergeCell ref="B33:J33"/>
    <mergeCell ref="B35:J35"/>
    <mergeCell ref="B47:J47"/>
    <mergeCell ref="B44:J44"/>
    <mergeCell ref="B64:J64"/>
    <mergeCell ref="B62:J62"/>
    <mergeCell ref="B48:J48"/>
    <mergeCell ref="B58:J58"/>
    <mergeCell ref="B52:J52"/>
    <mergeCell ref="B54:J54"/>
    <mergeCell ref="B56:J56"/>
    <mergeCell ref="A11:J11"/>
    <mergeCell ref="A12:J12"/>
    <mergeCell ref="A13:J13"/>
    <mergeCell ref="A17:J17"/>
    <mergeCell ref="A14:J14"/>
    <mergeCell ref="B68:J68"/>
    <mergeCell ref="B70:J70"/>
    <mergeCell ref="B72:J72"/>
    <mergeCell ref="B106:J106"/>
    <mergeCell ref="B78:J78"/>
    <mergeCell ref="B76:J76"/>
    <mergeCell ref="B74:J74"/>
    <mergeCell ref="B100:J100"/>
    <mergeCell ref="B82:J82"/>
    <mergeCell ref="B83:J83"/>
    <mergeCell ref="B90:J90"/>
    <mergeCell ref="B91:J91"/>
    <mergeCell ref="B84:J84"/>
  </mergeCells>
  <phoneticPr fontId="7" type="noConversion"/>
  <pageMargins left="0.64" right="0.18" top="0.25" bottom="0.5" header="0.3" footer="0.21"/>
  <pageSetup paperSize="9" firstPageNumber="5" orientation="portrait" useFirstPageNumber="1" r:id="rId1"/>
  <headerFooter alignWithMargins="0">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5"/>
  </sheetPr>
  <dimension ref="A1:H145"/>
  <sheetViews>
    <sheetView topLeftCell="A95" workbookViewId="0">
      <selection activeCell="G113" sqref="G113"/>
    </sheetView>
  </sheetViews>
  <sheetFormatPr defaultRowHeight="15"/>
  <cols>
    <col min="1" max="1" width="4" style="1" customWidth="1"/>
    <col min="2" max="2" width="21" style="1" customWidth="1"/>
    <col min="3" max="3" width="15.7109375" style="1" customWidth="1"/>
    <col min="4" max="4" width="11.85546875" style="1" customWidth="1"/>
    <col min="5" max="5" width="13.85546875" style="1" hidden="1" customWidth="1"/>
    <col min="6" max="6" width="3" style="1" hidden="1" customWidth="1"/>
    <col min="7" max="7" width="18.140625" style="3" customWidth="1"/>
    <col min="8" max="8" width="17.42578125" style="1" customWidth="1"/>
    <col min="9" max="16384" width="9.140625" style="1"/>
  </cols>
  <sheetData>
    <row r="1" spans="1:8" s="6" customFormat="1" ht="12.75">
      <c r="A1" s="119" t="s">
        <v>193</v>
      </c>
      <c r="G1" s="69"/>
      <c r="H1" s="72" t="s">
        <v>739</v>
      </c>
    </row>
    <row r="2" spans="1:8" s="6" customFormat="1" ht="13.5">
      <c r="A2" s="120" t="s">
        <v>736</v>
      </c>
      <c r="B2" s="67"/>
      <c r="C2" s="67"/>
      <c r="D2" s="67"/>
      <c r="E2" s="67"/>
      <c r="F2" s="67"/>
      <c r="G2" s="223"/>
      <c r="H2" s="111" t="s">
        <v>718</v>
      </c>
    </row>
    <row r="4" spans="1:8" s="2" customFormat="1" ht="20.25">
      <c r="A4" s="362" t="s">
        <v>744</v>
      </c>
      <c r="B4" s="362"/>
      <c r="C4" s="362"/>
      <c r="D4" s="362"/>
      <c r="E4" s="362"/>
      <c r="F4" s="362"/>
      <c r="G4" s="362"/>
      <c r="H4" s="362"/>
    </row>
    <row r="5" spans="1:8" s="2" customFormat="1">
      <c r="A5" s="363" t="s">
        <v>718</v>
      </c>
      <c r="B5" s="363"/>
      <c r="C5" s="363"/>
      <c r="D5" s="363"/>
      <c r="E5" s="363"/>
      <c r="F5" s="363"/>
      <c r="G5" s="363"/>
      <c r="H5" s="363"/>
    </row>
    <row r="6" spans="1:8" s="2" customFormat="1" ht="9.75" customHeight="1">
      <c r="A6" s="22"/>
      <c r="B6" s="22"/>
      <c r="C6" s="22"/>
      <c r="D6" s="22"/>
      <c r="E6" s="22"/>
      <c r="F6" s="22"/>
      <c r="G6" s="224"/>
      <c r="H6" s="22"/>
    </row>
    <row r="7" spans="1:8" s="2" customFormat="1" ht="27.75" customHeight="1">
      <c r="A7" s="364" t="s">
        <v>330</v>
      </c>
      <c r="B7" s="364"/>
      <c r="C7" s="364"/>
      <c r="D7" s="364"/>
      <c r="E7" s="364"/>
      <c r="F7" s="364"/>
      <c r="G7" s="364"/>
      <c r="H7" s="364"/>
    </row>
    <row r="8" spans="1:8">
      <c r="H8" s="21" t="s">
        <v>386</v>
      </c>
    </row>
    <row r="9" spans="1:8" ht="28.5">
      <c r="A9" s="273" t="s">
        <v>272</v>
      </c>
      <c r="B9" s="273" t="s">
        <v>409</v>
      </c>
      <c r="C9" s="2"/>
      <c r="G9" s="225" t="s">
        <v>720</v>
      </c>
      <c r="H9" s="201" t="s">
        <v>706</v>
      </c>
    </row>
    <row r="10" spans="1:8" ht="7.5" customHeight="1">
      <c r="A10" s="11"/>
      <c r="B10" s="2"/>
      <c r="C10" s="2"/>
      <c r="G10" s="10"/>
      <c r="H10" s="38"/>
    </row>
    <row r="11" spans="1:8" s="2" customFormat="1" ht="14.25">
      <c r="B11" s="28" t="s">
        <v>273</v>
      </c>
      <c r="G11" s="4">
        <f>325897750+80757425</f>
        <v>406655175</v>
      </c>
      <c r="H11" s="4">
        <v>314945533</v>
      </c>
    </row>
    <row r="12" spans="1:8" s="2" customFormat="1" ht="14.25">
      <c r="B12" s="2" t="s">
        <v>274</v>
      </c>
      <c r="C12" s="34"/>
      <c r="G12" s="4">
        <f>7347118241+2007836007</f>
        <v>9354954248</v>
      </c>
      <c r="H12" s="4">
        <v>2784160933</v>
      </c>
    </row>
    <row r="13" spans="1:8" s="2" customFormat="1" ht="14.25">
      <c r="B13" s="2" t="s">
        <v>275</v>
      </c>
      <c r="G13" s="4">
        <v>0</v>
      </c>
      <c r="H13" s="4">
        <v>0</v>
      </c>
    </row>
    <row r="14" spans="1:8" s="2" customFormat="1" ht="14.25">
      <c r="B14" s="28" t="s">
        <v>276</v>
      </c>
      <c r="G14" s="4">
        <v>40000000000</v>
      </c>
      <c r="H14" s="13">
        <v>20060666666</v>
      </c>
    </row>
    <row r="15" spans="1:8" ht="5.25" customHeight="1">
      <c r="B15" s="30"/>
      <c r="H15" s="3"/>
    </row>
    <row r="16" spans="1:8" ht="15.75" thickBot="1">
      <c r="B16" s="33" t="s">
        <v>397</v>
      </c>
      <c r="G16" s="31">
        <f>+G11+G12+G13+G14</f>
        <v>49761609423</v>
      </c>
      <c r="H16" s="31">
        <f>+H11+H12+H13+H14</f>
        <v>23159773132</v>
      </c>
    </row>
    <row r="17" spans="1:8" ht="7.5" customHeight="1" thickTop="1">
      <c r="B17" s="33"/>
      <c r="G17" s="13"/>
      <c r="H17" s="13"/>
    </row>
    <row r="18" spans="1:8">
      <c r="A18" s="134" t="s">
        <v>277</v>
      </c>
      <c r="B18" s="134" t="s">
        <v>350</v>
      </c>
      <c r="G18" s="253"/>
      <c r="H18" s="254"/>
    </row>
    <row r="19" spans="1:8">
      <c r="A19" s="134"/>
      <c r="B19" s="2" t="s">
        <v>57</v>
      </c>
      <c r="G19" s="13">
        <v>293595750</v>
      </c>
      <c r="H19" s="13">
        <v>293595750</v>
      </c>
    </row>
    <row r="20" spans="1:8">
      <c r="A20" s="134"/>
      <c r="B20" s="2" t="s">
        <v>58</v>
      </c>
      <c r="G20" s="13">
        <v>-66435750</v>
      </c>
      <c r="H20" s="13">
        <v>-142095750</v>
      </c>
    </row>
    <row r="21" spans="1:8">
      <c r="A21" s="11"/>
      <c r="B21" s="33" t="s">
        <v>59</v>
      </c>
      <c r="G21" s="270">
        <f>+G19+G20</f>
        <v>227160000</v>
      </c>
      <c r="H21" s="270">
        <f>+H19+H20</f>
        <v>151500000</v>
      </c>
    </row>
    <row r="22" spans="1:8">
      <c r="A22" s="134" t="s">
        <v>393</v>
      </c>
      <c r="B22" s="134" t="s">
        <v>394</v>
      </c>
      <c r="G22" s="253"/>
      <c r="H22" s="254"/>
    </row>
    <row r="23" spans="1:8" ht="4.5" customHeight="1">
      <c r="A23" s="11"/>
      <c r="B23" s="2"/>
      <c r="G23" s="10"/>
      <c r="H23" s="10"/>
    </row>
    <row r="24" spans="1:8" s="2" customFormat="1" ht="14.25">
      <c r="A24" s="219"/>
      <c r="B24" s="2" t="s">
        <v>279</v>
      </c>
      <c r="G24" s="34">
        <v>17402924652</v>
      </c>
      <c r="H24" s="34">
        <v>17100200951</v>
      </c>
    </row>
    <row r="25" spans="1:8" s="2" customFormat="1" ht="14.25">
      <c r="A25" s="219"/>
      <c r="B25" s="2" t="s">
        <v>281</v>
      </c>
      <c r="G25" s="34">
        <v>2337598907</v>
      </c>
      <c r="H25" s="34">
        <v>1248831693</v>
      </c>
    </row>
    <row r="26" spans="1:8" s="2" customFormat="1" ht="14.25">
      <c r="A26" s="219"/>
      <c r="B26" s="2" t="s">
        <v>282</v>
      </c>
      <c r="G26" s="4">
        <v>0</v>
      </c>
      <c r="H26" s="4">
        <v>0</v>
      </c>
    </row>
    <row r="27" spans="1:8" s="2" customFormat="1" ht="14.25">
      <c r="A27" s="219"/>
      <c r="B27" s="2" t="s">
        <v>283</v>
      </c>
      <c r="G27" s="4">
        <v>0</v>
      </c>
      <c r="H27" s="4">
        <v>0</v>
      </c>
    </row>
    <row r="28" spans="1:8" s="2" customFormat="1" ht="14.25">
      <c r="A28" s="219"/>
      <c r="B28" s="2" t="s">
        <v>284</v>
      </c>
      <c r="G28" s="4">
        <f>SUM(G29:G34)</f>
        <v>251197940</v>
      </c>
      <c r="H28" s="4">
        <f>SUM(H29:H34)</f>
        <v>2555639857</v>
      </c>
    </row>
    <row r="29" spans="1:8" s="44" customFormat="1">
      <c r="A29" s="124"/>
      <c r="B29" s="36" t="s">
        <v>721</v>
      </c>
      <c r="C29" s="1"/>
      <c r="D29" s="1"/>
      <c r="E29" s="1"/>
      <c r="F29" s="1"/>
      <c r="G29" s="3">
        <v>13599412</v>
      </c>
      <c r="H29" s="3">
        <v>5690982</v>
      </c>
    </row>
    <row r="30" spans="1:8" s="44" customFormat="1">
      <c r="A30" s="124"/>
      <c r="B30" s="36" t="s">
        <v>707</v>
      </c>
      <c r="C30" s="1"/>
      <c r="D30" s="1"/>
      <c r="E30" s="1"/>
      <c r="F30" s="1"/>
      <c r="G30" s="3">
        <v>0</v>
      </c>
      <c r="H30" s="3">
        <v>2161615200</v>
      </c>
    </row>
    <row r="31" spans="1:8" s="44" customFormat="1">
      <c r="A31" s="124"/>
      <c r="B31" s="36" t="s">
        <v>367</v>
      </c>
      <c r="C31" s="1"/>
      <c r="D31" s="1"/>
      <c r="E31" s="1"/>
      <c r="F31" s="1"/>
      <c r="G31" s="3">
        <v>46500000</v>
      </c>
      <c r="H31" s="3">
        <v>42000000</v>
      </c>
    </row>
    <row r="32" spans="1:8" s="44" customFormat="1">
      <c r="A32" s="124"/>
      <c r="B32" s="36" t="s">
        <v>149</v>
      </c>
      <c r="C32" s="1"/>
      <c r="D32" s="1"/>
      <c r="E32" s="1"/>
      <c r="F32" s="1"/>
      <c r="G32" s="3">
        <v>18592000</v>
      </c>
      <c r="H32" s="3">
        <v>18592000</v>
      </c>
    </row>
    <row r="33" spans="1:8" s="44" customFormat="1">
      <c r="A33" s="124"/>
      <c r="B33" s="36" t="s">
        <v>710</v>
      </c>
      <c r="C33" s="1"/>
      <c r="D33" s="1"/>
      <c r="E33" s="1"/>
      <c r="F33" s="1"/>
      <c r="G33" s="3">
        <v>172506528</v>
      </c>
      <c r="H33" s="3">
        <v>0</v>
      </c>
    </row>
    <row r="34" spans="1:8" s="44" customFormat="1">
      <c r="A34" s="124"/>
      <c r="B34" s="36" t="s">
        <v>353</v>
      </c>
      <c r="C34" s="1"/>
      <c r="D34" s="1"/>
      <c r="E34" s="1"/>
      <c r="F34" s="1"/>
      <c r="G34" s="3">
        <v>0</v>
      </c>
      <c r="H34" s="3">
        <f>324096274+3645401</f>
        <v>327741675</v>
      </c>
    </row>
    <row r="35" spans="1:8" s="2" customFormat="1" ht="14.25">
      <c r="A35" s="219"/>
      <c r="B35" s="2" t="s">
        <v>285</v>
      </c>
      <c r="G35" s="4">
        <v>0</v>
      </c>
      <c r="H35" s="4">
        <v>0</v>
      </c>
    </row>
    <row r="36" spans="1:8" ht="5.25" customHeight="1">
      <c r="A36" s="36"/>
      <c r="H36" s="3"/>
    </row>
    <row r="37" spans="1:8">
      <c r="B37" s="11" t="s">
        <v>387</v>
      </c>
      <c r="G37" s="270">
        <f>+G24+G25+G26+G27+G28+G35</f>
        <v>19991721499</v>
      </c>
      <c r="H37" s="270">
        <f>+H24+H25+H26+H27+H28+H35</f>
        <v>20904672501</v>
      </c>
    </row>
    <row r="38" spans="1:8">
      <c r="A38" s="134" t="s">
        <v>286</v>
      </c>
      <c r="B38" s="134" t="s">
        <v>356</v>
      </c>
      <c r="G38" s="253"/>
      <c r="H38" s="254"/>
    </row>
    <row r="39" spans="1:8" ht="8.25" customHeight="1">
      <c r="A39" s="39"/>
      <c r="B39" s="2"/>
      <c r="G39" s="10"/>
      <c r="H39" s="10"/>
    </row>
    <row r="40" spans="1:8" s="2" customFormat="1" ht="14.25">
      <c r="A40" s="37"/>
      <c r="B40" s="2" t="s">
        <v>287</v>
      </c>
      <c r="G40" s="10">
        <f>SUM(G41:G46)</f>
        <v>55208071089</v>
      </c>
      <c r="H40" s="10">
        <f>SUM(H41:H46)</f>
        <v>63316441134</v>
      </c>
    </row>
    <row r="41" spans="1:8">
      <c r="A41" s="37"/>
      <c r="B41" s="1" t="s">
        <v>229</v>
      </c>
      <c r="G41" s="3">
        <f>17504565008+9378768273+46735133+25063000</f>
        <v>26955131414</v>
      </c>
      <c r="H41" s="3">
        <v>31924488841</v>
      </c>
    </row>
    <row r="42" spans="1:8">
      <c r="A42" s="37"/>
      <c r="B42" s="1" t="s">
        <v>357</v>
      </c>
      <c r="D42" s="247"/>
      <c r="G42" s="3">
        <v>528763180</v>
      </c>
      <c r="H42" s="3">
        <v>569693707</v>
      </c>
    </row>
    <row r="43" spans="1:8">
      <c r="A43" s="37"/>
      <c r="B43" s="1" t="s">
        <v>358</v>
      </c>
      <c r="G43" s="3">
        <v>5274878465</v>
      </c>
      <c r="H43" s="3">
        <v>2805742210</v>
      </c>
    </row>
    <row r="44" spans="1:8">
      <c r="A44" s="37"/>
      <c r="B44" s="1" t="s">
        <v>359</v>
      </c>
      <c r="G44" s="3">
        <v>19960774152</v>
      </c>
      <c r="H44" s="3">
        <v>26971153388</v>
      </c>
    </row>
    <row r="45" spans="1:8">
      <c r="A45" s="37"/>
      <c r="B45" s="1" t="s">
        <v>230</v>
      </c>
      <c r="G45" s="3">
        <f>311124786+749630915</f>
        <v>1060755701</v>
      </c>
      <c r="H45" s="3">
        <v>238561197</v>
      </c>
    </row>
    <row r="46" spans="1:8">
      <c r="A46" s="37"/>
      <c r="B46" s="36" t="s">
        <v>267</v>
      </c>
      <c r="G46" s="3">
        <f>1347157757+80610420</f>
        <v>1427768177</v>
      </c>
      <c r="H46" s="3">
        <v>806801791</v>
      </c>
    </row>
    <row r="47" spans="1:8">
      <c r="A47" s="37"/>
      <c r="B47" s="2" t="s">
        <v>348</v>
      </c>
      <c r="G47" s="221">
        <v>0</v>
      </c>
      <c r="H47" s="221">
        <v>0</v>
      </c>
    </row>
    <row r="48" spans="1:8" ht="7.5" customHeight="1">
      <c r="A48" s="37"/>
      <c r="B48" s="2"/>
      <c r="G48" s="221"/>
      <c r="H48" s="221"/>
    </row>
    <row r="49" spans="1:8" ht="15.75" thickBot="1">
      <c r="A49" s="37"/>
      <c r="B49" s="11" t="s">
        <v>360</v>
      </c>
      <c r="G49" s="31">
        <f>+G40</f>
        <v>55208071089</v>
      </c>
      <c r="H49" s="31">
        <f>+H40</f>
        <v>63316441134</v>
      </c>
    </row>
    <row r="50" spans="1:8" ht="8.25" customHeight="1" thickTop="1">
      <c r="A50" s="37"/>
      <c r="B50" s="2"/>
      <c r="G50" s="10"/>
      <c r="H50" s="10"/>
    </row>
    <row r="51" spans="1:8">
      <c r="A51" s="134" t="s">
        <v>288</v>
      </c>
      <c r="B51" s="134" t="s">
        <v>361</v>
      </c>
      <c r="G51" s="253">
        <v>0</v>
      </c>
      <c r="H51" s="253">
        <v>0</v>
      </c>
    </row>
    <row r="52" spans="1:8" ht="3" hidden="1" customHeight="1">
      <c r="A52" s="39"/>
      <c r="B52" s="2"/>
      <c r="G52" s="10"/>
      <c r="H52" s="10"/>
    </row>
    <row r="53" spans="1:8" hidden="1">
      <c r="A53" s="37"/>
      <c r="B53" s="5" t="s">
        <v>708</v>
      </c>
      <c r="C53" s="17"/>
      <c r="D53" s="17"/>
      <c r="E53" s="17"/>
      <c r="F53" s="248"/>
      <c r="G53" s="3">
        <v>0</v>
      </c>
      <c r="H53" s="3">
        <v>0</v>
      </c>
    </row>
    <row r="54" spans="1:8" ht="6.75" hidden="1" customHeight="1">
      <c r="A54" s="37"/>
      <c r="B54" s="5"/>
      <c r="C54" s="17"/>
      <c r="D54" s="17"/>
      <c r="E54" s="17"/>
      <c r="G54" s="12"/>
      <c r="H54" s="12"/>
    </row>
    <row r="55" spans="1:8" ht="15.75" hidden="1" thickBot="1">
      <c r="A55" s="37"/>
      <c r="B55" s="11" t="s">
        <v>362</v>
      </c>
      <c r="G55" s="31">
        <v>0</v>
      </c>
      <c r="H55" s="31">
        <v>0</v>
      </c>
    </row>
    <row r="56" spans="1:8" ht="35.25" customHeight="1">
      <c r="A56" s="37"/>
      <c r="B56" s="11"/>
      <c r="G56" s="13"/>
      <c r="H56" s="13"/>
    </row>
    <row r="57" spans="1:8" ht="28.5">
      <c r="A57" s="273" t="s">
        <v>369</v>
      </c>
      <c r="B57" s="273" t="s">
        <v>396</v>
      </c>
      <c r="C57" s="274"/>
      <c r="D57" s="17"/>
      <c r="E57" s="17"/>
      <c r="G57" s="225" t="s">
        <v>720</v>
      </c>
      <c r="H57" s="201" t="s">
        <v>706</v>
      </c>
    </row>
    <row r="58" spans="1:8">
      <c r="A58" s="39"/>
      <c r="B58" s="2" t="s">
        <v>497</v>
      </c>
      <c r="C58" s="17"/>
      <c r="D58" s="17"/>
      <c r="E58" s="17"/>
      <c r="G58" s="9">
        <v>41900931</v>
      </c>
      <c r="H58" s="9">
        <v>76000000</v>
      </c>
    </row>
    <row r="59" spans="1:8" s="2" customFormat="1" ht="14.25">
      <c r="A59" s="37"/>
      <c r="B59" s="2" t="s">
        <v>498</v>
      </c>
      <c r="G59" s="216">
        <f>SUM(G60:G64)</f>
        <v>216215183</v>
      </c>
      <c r="H59" s="216">
        <f>SUM(H60:H64)</f>
        <v>337782052</v>
      </c>
    </row>
    <row r="60" spans="1:8" s="44" customFormat="1">
      <c r="A60" s="123"/>
      <c r="B60" s="36" t="s">
        <v>150</v>
      </c>
      <c r="C60" s="1"/>
      <c r="D60" s="1"/>
      <c r="E60" s="1"/>
      <c r="F60" s="1"/>
      <c r="G60" s="226">
        <v>30419554</v>
      </c>
      <c r="H60" s="226">
        <v>180947590</v>
      </c>
    </row>
    <row r="61" spans="1:8" s="44" customFormat="1">
      <c r="A61" s="123"/>
      <c r="B61" s="36" t="s">
        <v>693</v>
      </c>
      <c r="C61" s="1"/>
      <c r="D61" s="1"/>
      <c r="E61" s="1"/>
      <c r="F61" s="1"/>
      <c r="G61" s="226">
        <v>2650000</v>
      </c>
      <c r="H61" s="226">
        <v>1880000</v>
      </c>
    </row>
    <row r="62" spans="1:8" s="44" customFormat="1">
      <c r="A62" s="123"/>
      <c r="B62" s="36" t="s">
        <v>151</v>
      </c>
      <c r="C62" s="1"/>
      <c r="D62" s="1"/>
      <c r="E62" s="1"/>
      <c r="F62" s="1"/>
      <c r="G62" s="226">
        <v>18285684</v>
      </c>
      <c r="H62" s="226">
        <v>58674587</v>
      </c>
    </row>
    <row r="63" spans="1:8" s="44" customFormat="1">
      <c r="A63" s="123"/>
      <c r="B63" s="36" t="s">
        <v>152</v>
      </c>
      <c r="C63" s="1"/>
      <c r="D63" s="1"/>
      <c r="E63" s="1"/>
      <c r="F63" s="1"/>
      <c r="G63" s="226">
        <v>96023680</v>
      </c>
      <c r="H63" s="226">
        <v>96279875</v>
      </c>
    </row>
    <row r="64" spans="1:8" s="44" customFormat="1">
      <c r="A64" s="123"/>
      <c r="B64" s="36" t="s">
        <v>746</v>
      </c>
      <c r="C64" s="1"/>
      <c r="D64" s="1"/>
      <c r="E64" s="1"/>
      <c r="F64" s="1"/>
      <c r="G64" s="226">
        <v>68836265</v>
      </c>
      <c r="H64" s="226">
        <v>0</v>
      </c>
    </row>
    <row r="65" spans="1:8" s="2" customFormat="1" ht="14.25">
      <c r="A65" s="37"/>
      <c r="B65" s="2" t="s">
        <v>499</v>
      </c>
      <c r="G65" s="4">
        <v>0</v>
      </c>
      <c r="H65" s="4">
        <v>0</v>
      </c>
    </row>
    <row r="66" spans="1:8" s="2" customFormat="1" ht="14.25">
      <c r="A66" s="37"/>
      <c r="B66" s="2" t="s">
        <v>709</v>
      </c>
      <c r="G66" s="13">
        <v>0</v>
      </c>
      <c r="H66" s="13">
        <v>0</v>
      </c>
    </row>
    <row r="67" spans="1:8" ht="15.75" thickBot="1">
      <c r="A67" s="37"/>
      <c r="B67" s="11" t="s">
        <v>388</v>
      </c>
      <c r="G67" s="252">
        <f>+G66+G59+G58</f>
        <v>258116114</v>
      </c>
      <c r="H67" s="252">
        <f>+H58+H59+H55</f>
        <v>413782052</v>
      </c>
    </row>
    <row r="68" spans="1:8" ht="4.5" customHeight="1" thickTop="1">
      <c r="A68" s="37"/>
      <c r="B68" s="2"/>
      <c r="G68" s="10"/>
      <c r="H68" s="38"/>
    </row>
    <row r="69" spans="1:8">
      <c r="A69" s="39" t="s">
        <v>289</v>
      </c>
      <c r="B69" s="2" t="s">
        <v>363</v>
      </c>
      <c r="G69" s="10">
        <v>0</v>
      </c>
      <c r="H69" s="200">
        <v>0</v>
      </c>
    </row>
    <row r="70" spans="1:8">
      <c r="A70" s="39" t="s">
        <v>290</v>
      </c>
      <c r="B70" s="2" t="s">
        <v>223</v>
      </c>
      <c r="G70" s="32">
        <v>0</v>
      </c>
      <c r="H70" s="32">
        <v>0</v>
      </c>
    </row>
    <row r="71" spans="1:8">
      <c r="A71" s="39" t="s">
        <v>291</v>
      </c>
      <c r="B71" s="2" t="s">
        <v>224</v>
      </c>
      <c r="G71" s="32">
        <v>0</v>
      </c>
      <c r="H71" s="32">
        <v>0</v>
      </c>
    </row>
    <row r="72" spans="1:8">
      <c r="A72" s="134" t="s">
        <v>292</v>
      </c>
      <c r="B72" s="134" t="s">
        <v>364</v>
      </c>
      <c r="C72" s="32"/>
      <c r="D72" s="8"/>
      <c r="E72" s="8"/>
      <c r="G72" s="140">
        <v>0</v>
      </c>
      <c r="H72" s="140">
        <v>0</v>
      </c>
    </row>
    <row r="73" spans="1:8" ht="7.5" hidden="1" customHeight="1">
      <c r="C73" s="32"/>
      <c r="D73" s="8"/>
      <c r="E73" s="8"/>
      <c r="G73" s="136"/>
      <c r="H73" s="136"/>
    </row>
    <row r="74" spans="1:8">
      <c r="A74" s="2" t="s">
        <v>293</v>
      </c>
      <c r="B74" s="2" t="s">
        <v>365</v>
      </c>
      <c r="C74" s="32"/>
      <c r="D74" s="8"/>
      <c r="E74" s="8"/>
      <c r="G74" s="136">
        <v>0</v>
      </c>
      <c r="H74" s="136">
        <v>0</v>
      </c>
    </row>
    <row r="75" spans="1:8" hidden="1">
      <c r="A75" s="2"/>
      <c r="B75" s="2"/>
      <c r="C75" s="32"/>
      <c r="D75" s="8"/>
      <c r="E75" s="8"/>
      <c r="G75" s="136"/>
      <c r="H75" s="136"/>
    </row>
    <row r="76" spans="1:8">
      <c r="A76" s="134" t="s">
        <v>294</v>
      </c>
      <c r="B76" s="134" t="s">
        <v>344</v>
      </c>
      <c r="G76" s="137">
        <f>+G78+G77</f>
        <v>1486509887</v>
      </c>
      <c r="H76" s="137">
        <f>+H78</f>
        <v>1070509887</v>
      </c>
    </row>
    <row r="77" spans="1:8" hidden="1">
      <c r="A77" s="134"/>
      <c r="B77" s="36" t="s">
        <v>722</v>
      </c>
      <c r="G77" s="136">
        <v>0</v>
      </c>
      <c r="H77" s="137"/>
    </row>
    <row r="78" spans="1:8">
      <c r="A78" s="5"/>
      <c r="B78" s="36" t="s">
        <v>368</v>
      </c>
      <c r="G78" s="199">
        <v>1486509887</v>
      </c>
      <c r="H78" s="199">
        <v>1070509887</v>
      </c>
    </row>
    <row r="79" spans="1:8" hidden="1">
      <c r="A79" s="2"/>
      <c r="B79" s="2"/>
      <c r="C79" s="2"/>
      <c r="D79" s="2"/>
      <c r="E79" s="2"/>
      <c r="G79" s="35"/>
      <c r="H79" s="35"/>
    </row>
    <row r="80" spans="1:8">
      <c r="A80" s="134" t="s">
        <v>295</v>
      </c>
      <c r="B80" s="134" t="s">
        <v>366</v>
      </c>
      <c r="G80" s="253">
        <v>0</v>
      </c>
      <c r="H80" s="140">
        <v>0</v>
      </c>
    </row>
    <row r="81" spans="1:8" hidden="1">
      <c r="A81" s="11"/>
      <c r="B81" s="2"/>
      <c r="G81" s="140"/>
      <c r="H81" s="140"/>
    </row>
    <row r="82" spans="1:8" hidden="1">
      <c r="A82" s="11"/>
      <c r="B82" s="2"/>
      <c r="G82" s="140"/>
      <c r="H82" s="140"/>
    </row>
    <row r="83" spans="1:8">
      <c r="A83" s="2"/>
      <c r="B83" s="2" t="s">
        <v>296</v>
      </c>
      <c r="C83" s="2"/>
      <c r="D83" s="2"/>
      <c r="E83" s="2"/>
      <c r="G83" s="35">
        <v>395995328</v>
      </c>
      <c r="H83" s="35">
        <v>441840000</v>
      </c>
    </row>
    <row r="84" spans="1:8">
      <c r="A84" s="2"/>
      <c r="B84" s="2" t="s">
        <v>297</v>
      </c>
      <c r="C84" s="2"/>
      <c r="D84" s="2"/>
      <c r="E84" s="2"/>
      <c r="G84" s="35">
        <v>0</v>
      </c>
      <c r="H84" s="35">
        <v>0</v>
      </c>
    </row>
    <row r="85" spans="1:8" hidden="1">
      <c r="A85" s="2"/>
      <c r="B85" s="2" t="s">
        <v>486</v>
      </c>
      <c r="C85" s="2"/>
      <c r="D85" s="2"/>
      <c r="E85" s="2"/>
      <c r="G85" s="35">
        <v>0</v>
      </c>
      <c r="H85" s="35"/>
    </row>
    <row r="86" spans="1:8" hidden="1">
      <c r="A86" s="2"/>
      <c r="B86" s="2" t="s">
        <v>487</v>
      </c>
      <c r="C86" s="2"/>
      <c r="D86" s="2"/>
      <c r="E86" s="2"/>
      <c r="G86" s="35"/>
      <c r="H86" s="35"/>
    </row>
    <row r="87" spans="1:8" hidden="1">
      <c r="A87" s="2"/>
      <c r="B87" s="2" t="s">
        <v>488</v>
      </c>
      <c r="C87" s="2"/>
      <c r="D87" s="2"/>
      <c r="E87" s="2"/>
      <c r="G87" s="35">
        <v>0</v>
      </c>
      <c r="H87" s="35"/>
    </row>
    <row r="88" spans="1:8" hidden="1">
      <c r="A88" s="2"/>
      <c r="B88" s="2" t="s">
        <v>489</v>
      </c>
      <c r="C88" s="2"/>
      <c r="D88" s="2"/>
      <c r="E88" s="2"/>
      <c r="G88" s="35">
        <v>0</v>
      </c>
      <c r="H88" s="35"/>
    </row>
    <row r="89" spans="1:8">
      <c r="A89" s="2"/>
      <c r="B89" s="2" t="s">
        <v>298</v>
      </c>
      <c r="C89" s="2"/>
      <c r="D89" s="2"/>
      <c r="E89" s="2"/>
      <c r="G89" s="35">
        <v>0</v>
      </c>
      <c r="H89" s="35">
        <v>0</v>
      </c>
    </row>
    <row r="90" spans="1:8" ht="15.75" thickBot="1">
      <c r="A90" s="2"/>
      <c r="B90" s="2" t="s">
        <v>236</v>
      </c>
      <c r="C90" s="2"/>
      <c r="D90" s="2"/>
      <c r="E90" s="2"/>
      <c r="G90" s="138">
        <f>+G83+G84+G89</f>
        <v>395995328</v>
      </c>
      <c r="H90" s="138">
        <f>+H83+H84+H89</f>
        <v>441840000</v>
      </c>
    </row>
    <row r="91" spans="1:8" ht="15.75" customHeight="1" thickTop="1">
      <c r="A91" s="134" t="s">
        <v>299</v>
      </c>
      <c r="B91" s="134" t="s">
        <v>395</v>
      </c>
      <c r="G91" s="253"/>
      <c r="H91" s="254"/>
    </row>
    <row r="92" spans="1:8" ht="2.25" customHeight="1">
      <c r="A92" s="39"/>
      <c r="B92" s="2"/>
      <c r="G92" s="140"/>
      <c r="H92" s="140"/>
    </row>
    <row r="93" spans="1:8">
      <c r="A93" s="219"/>
      <c r="B93" s="2" t="s">
        <v>301</v>
      </c>
      <c r="C93" s="2"/>
      <c r="D93" s="2"/>
      <c r="E93" s="2"/>
      <c r="G93" s="35">
        <v>9343911290</v>
      </c>
      <c r="H93" s="35">
        <v>10465795279</v>
      </c>
    </row>
    <row r="94" spans="1:8">
      <c r="A94" s="219"/>
      <c r="B94" s="2" t="s">
        <v>303</v>
      </c>
      <c r="C94" s="2"/>
      <c r="D94" s="2"/>
      <c r="E94" s="2"/>
      <c r="G94" s="35">
        <v>6253253876</v>
      </c>
      <c r="H94" s="35">
        <v>3858183702</v>
      </c>
    </row>
    <row r="95" spans="1:8">
      <c r="A95" s="219"/>
      <c r="B95" s="2" t="s">
        <v>304</v>
      </c>
      <c r="C95" s="2"/>
      <c r="D95" s="2"/>
      <c r="E95" s="2"/>
      <c r="G95" s="35">
        <v>4213029438</v>
      </c>
      <c r="H95" s="35">
        <v>7190685838</v>
      </c>
    </row>
    <row r="96" spans="1:8">
      <c r="A96" s="37"/>
      <c r="B96" s="2" t="s">
        <v>305</v>
      </c>
      <c r="C96" s="2"/>
      <c r="D96" s="2"/>
      <c r="E96" s="2"/>
      <c r="G96" s="35">
        <f>SUM(G97:G102)</f>
        <v>11763703542</v>
      </c>
      <c r="H96" s="35">
        <f>SUM(H97:H102)</f>
        <v>7556026728</v>
      </c>
    </row>
    <row r="97" spans="1:8">
      <c r="A97" s="123"/>
      <c r="B97" s="36" t="s">
        <v>319</v>
      </c>
      <c r="G97" s="199">
        <f>2533773242+79581688</f>
        <v>2613354930</v>
      </c>
      <c r="H97" s="199">
        <v>1808108331</v>
      </c>
    </row>
    <row r="98" spans="1:8">
      <c r="A98" s="123"/>
      <c r="B98" s="36" t="s">
        <v>163</v>
      </c>
      <c r="G98" s="199">
        <v>6730410239</v>
      </c>
      <c r="H98" s="199">
        <v>4878401288</v>
      </c>
    </row>
    <row r="99" spans="1:8" hidden="1">
      <c r="A99" s="123"/>
      <c r="B99" s="36" t="s">
        <v>159</v>
      </c>
      <c r="G99" s="199"/>
      <c r="H99" s="199"/>
    </row>
    <row r="100" spans="1:8">
      <c r="A100" s="123"/>
      <c r="B100" s="36" t="s">
        <v>164</v>
      </c>
      <c r="G100" s="199">
        <f>2317806829+89076811</f>
        <v>2406883640</v>
      </c>
      <c r="H100" s="199">
        <v>869517109</v>
      </c>
    </row>
    <row r="101" spans="1:8">
      <c r="A101" s="123"/>
      <c r="B101" s="36" t="s">
        <v>320</v>
      </c>
      <c r="G101" s="3">
        <v>13054733</v>
      </c>
      <c r="H101" s="3">
        <v>0</v>
      </c>
    </row>
    <row r="102" spans="1:8" hidden="1">
      <c r="A102" s="123"/>
      <c r="B102" s="36" t="s">
        <v>321</v>
      </c>
      <c r="G102" s="3">
        <v>0</v>
      </c>
      <c r="H102" s="3">
        <v>0</v>
      </c>
    </row>
    <row r="103" spans="1:8">
      <c r="A103" s="2"/>
      <c r="B103" s="2" t="s">
        <v>306</v>
      </c>
      <c r="C103" s="132"/>
      <c r="D103" s="132"/>
      <c r="E103" s="132"/>
      <c r="G103" s="35">
        <v>10776168791</v>
      </c>
      <c r="H103" s="35">
        <v>6994362290</v>
      </c>
    </row>
    <row r="104" spans="1:8">
      <c r="A104" s="2"/>
      <c r="B104" s="2" t="s">
        <v>231</v>
      </c>
      <c r="C104" s="132"/>
      <c r="D104" s="132"/>
      <c r="E104" s="132"/>
      <c r="G104" s="35">
        <v>291125560</v>
      </c>
      <c r="H104" s="35">
        <v>7267913</v>
      </c>
    </row>
    <row r="105" spans="1:8" hidden="1">
      <c r="A105" s="227"/>
      <c r="B105" s="36" t="s">
        <v>302</v>
      </c>
      <c r="C105" s="40"/>
      <c r="D105" s="40"/>
      <c r="E105" s="40"/>
      <c r="G105" s="139">
        <v>0</v>
      </c>
      <c r="H105" s="139">
        <v>0</v>
      </c>
    </row>
    <row r="106" spans="1:8">
      <c r="A106" s="2"/>
      <c r="B106" s="2" t="s">
        <v>232</v>
      </c>
      <c r="C106" s="132"/>
      <c r="D106" s="132"/>
      <c r="E106" s="132"/>
      <c r="G106" s="35">
        <v>0</v>
      </c>
      <c r="H106" s="35">
        <v>0</v>
      </c>
    </row>
    <row r="107" spans="1:8" hidden="1">
      <c r="A107" s="2"/>
      <c r="B107" s="2" t="s">
        <v>490</v>
      </c>
      <c r="C107" s="132"/>
      <c r="D107" s="132"/>
      <c r="E107" s="132"/>
      <c r="G107" s="249"/>
      <c r="H107" s="249"/>
    </row>
    <row r="108" spans="1:8">
      <c r="A108" s="2"/>
      <c r="B108" s="2" t="s">
        <v>233</v>
      </c>
      <c r="C108" s="132"/>
      <c r="D108" s="132"/>
      <c r="E108" s="132"/>
      <c r="G108" s="35">
        <v>0</v>
      </c>
      <c r="H108" s="35">
        <v>0</v>
      </c>
    </row>
    <row r="109" spans="1:8" hidden="1">
      <c r="A109" s="2"/>
      <c r="B109" s="2" t="s">
        <v>491</v>
      </c>
      <c r="C109" s="132"/>
      <c r="D109" s="132"/>
      <c r="E109" s="132"/>
      <c r="G109" s="249"/>
      <c r="H109" s="249"/>
    </row>
    <row r="110" spans="1:8">
      <c r="A110" s="2"/>
      <c r="B110" s="2" t="s">
        <v>234</v>
      </c>
      <c r="C110" s="132"/>
      <c r="D110" s="132"/>
      <c r="E110" s="132"/>
      <c r="G110" s="35">
        <f>SUM(G111:G114)</f>
        <v>1044045460</v>
      </c>
      <c r="H110" s="35">
        <f>SUM(H111:H114)</f>
        <v>562047523</v>
      </c>
    </row>
    <row r="111" spans="1:8">
      <c r="A111" s="44"/>
      <c r="B111" s="1" t="s">
        <v>421</v>
      </c>
      <c r="C111" s="40"/>
      <c r="D111" s="40"/>
      <c r="E111" s="40"/>
      <c r="G111" s="3">
        <v>564660791</v>
      </c>
      <c r="H111" s="3">
        <v>533047523</v>
      </c>
    </row>
    <row r="112" spans="1:8">
      <c r="A112" s="44"/>
      <c r="B112" s="1" t="s">
        <v>747</v>
      </c>
      <c r="C112" s="40"/>
      <c r="D112" s="40"/>
      <c r="E112" s="40"/>
      <c r="G112" s="3">
        <f>1303050+153300</f>
        <v>1456350</v>
      </c>
      <c r="H112" s="3"/>
    </row>
    <row r="113" spans="1:8">
      <c r="A113" s="44"/>
      <c r="B113" s="1" t="s">
        <v>723</v>
      </c>
      <c r="C113" s="40"/>
      <c r="D113" s="40"/>
      <c r="E113" s="40"/>
      <c r="G113" s="3">
        <v>396184319</v>
      </c>
      <c r="H113" s="3">
        <v>0</v>
      </c>
    </row>
    <row r="114" spans="1:8" ht="17.25" customHeight="1">
      <c r="A114" s="44"/>
      <c r="B114" s="1" t="s">
        <v>235</v>
      </c>
      <c r="C114" s="40"/>
      <c r="D114" s="40"/>
      <c r="E114" s="40"/>
      <c r="G114" s="3">
        <f>21000000+60744000</f>
        <v>81744000</v>
      </c>
      <c r="H114" s="3">
        <v>29000000</v>
      </c>
    </row>
    <row r="115" spans="1:8">
      <c r="A115" s="2"/>
      <c r="B115" s="2" t="s">
        <v>349</v>
      </c>
      <c r="C115" s="132"/>
      <c r="D115" s="132"/>
      <c r="E115" s="132"/>
      <c r="G115" s="35">
        <v>0</v>
      </c>
      <c r="H115" s="35">
        <v>0</v>
      </c>
    </row>
    <row r="116" spans="1:8">
      <c r="B116" s="2" t="s">
        <v>492</v>
      </c>
      <c r="C116" s="40"/>
      <c r="D116" s="40"/>
      <c r="E116" s="40"/>
      <c r="G116" s="249">
        <v>783262445</v>
      </c>
      <c r="H116" s="249">
        <v>712905893</v>
      </c>
    </row>
    <row r="117" spans="1:8" hidden="1">
      <c r="C117" s="40"/>
      <c r="D117" s="40"/>
      <c r="E117" s="40"/>
      <c r="G117" s="139"/>
      <c r="H117" s="139"/>
    </row>
    <row r="118" spans="1:8" ht="21" customHeight="1">
      <c r="A118" s="37"/>
      <c r="B118" s="11" t="s">
        <v>392</v>
      </c>
      <c r="G118" s="271">
        <f>+G93+G94+G95+G96+G103+G104+G106+G108+G110+G115+G116</f>
        <v>44468500402</v>
      </c>
      <c r="H118" s="271">
        <f>+H93+H94+H95+H96+H103+H104+H106+H108+H110+H115+H116</f>
        <v>37347275166</v>
      </c>
    </row>
    <row r="119" spans="1:8" ht="33.75" customHeight="1">
      <c r="A119" s="273" t="s">
        <v>307</v>
      </c>
      <c r="B119" s="273" t="s">
        <v>420</v>
      </c>
      <c r="C119" s="40"/>
      <c r="D119" s="40"/>
      <c r="E119" s="40"/>
      <c r="G119" s="225" t="s">
        <v>720</v>
      </c>
      <c r="H119" s="201" t="s">
        <v>706</v>
      </c>
    </row>
    <row r="120" spans="1:8">
      <c r="A120" s="219"/>
      <c r="B120" s="2" t="s">
        <v>308</v>
      </c>
      <c r="C120" s="2"/>
      <c r="D120" s="2"/>
      <c r="E120" s="2"/>
      <c r="G120" s="35">
        <v>0</v>
      </c>
      <c r="H120" s="35">
        <v>0</v>
      </c>
    </row>
    <row r="121" spans="1:8">
      <c r="A121" s="2"/>
      <c r="B121" s="2" t="s">
        <v>309</v>
      </c>
      <c r="C121" s="2"/>
      <c r="D121" s="2"/>
      <c r="E121" s="2"/>
      <c r="G121" s="35">
        <v>0</v>
      </c>
      <c r="H121" s="35">
        <v>0</v>
      </c>
    </row>
    <row r="122" spans="1:8">
      <c r="A122" s="2"/>
      <c r="B122" s="2" t="s">
        <v>310</v>
      </c>
      <c r="C122" s="2"/>
      <c r="D122" s="2"/>
      <c r="E122" s="2"/>
      <c r="G122" s="35">
        <v>0</v>
      </c>
      <c r="H122" s="35">
        <v>0</v>
      </c>
    </row>
    <row r="123" spans="1:8">
      <c r="A123" s="2"/>
      <c r="B123" s="2" t="s">
        <v>311</v>
      </c>
      <c r="C123" s="2"/>
      <c r="D123" s="2"/>
      <c r="E123" s="2"/>
      <c r="G123" s="35">
        <f>+G124+G125</f>
        <v>1546900000</v>
      </c>
      <c r="H123" s="35">
        <f>+H124+H125</f>
        <v>1512000000</v>
      </c>
    </row>
    <row r="124" spans="1:8" hidden="1">
      <c r="A124" s="44"/>
      <c r="B124" s="358" t="s">
        <v>493</v>
      </c>
      <c r="C124" s="365"/>
      <c r="D124" s="365"/>
      <c r="E124" s="365"/>
      <c r="G124" s="250">
        <v>0</v>
      </c>
      <c r="H124" s="250">
        <v>0</v>
      </c>
    </row>
    <row r="125" spans="1:8">
      <c r="A125" s="233"/>
      <c r="B125" s="36" t="s">
        <v>494</v>
      </c>
      <c r="C125" s="234"/>
      <c r="D125" s="234"/>
      <c r="E125" s="234"/>
      <c r="G125" s="3">
        <v>1546900000</v>
      </c>
      <c r="H125" s="3">
        <v>1512000000</v>
      </c>
    </row>
    <row r="126" spans="1:8" hidden="1">
      <c r="B126" s="251" t="s">
        <v>495</v>
      </c>
      <c r="G126" s="32">
        <v>0</v>
      </c>
      <c r="H126" s="32">
        <v>0</v>
      </c>
    </row>
    <row r="127" spans="1:8">
      <c r="A127" s="2"/>
      <c r="B127" s="2" t="s">
        <v>312</v>
      </c>
      <c r="C127" s="2"/>
      <c r="D127" s="2"/>
      <c r="E127" s="2"/>
      <c r="G127" s="35">
        <v>0</v>
      </c>
      <c r="H127" s="35">
        <v>0</v>
      </c>
    </row>
    <row r="128" spans="1:8">
      <c r="A128" s="2"/>
      <c r="B128" s="2" t="s">
        <v>313</v>
      </c>
      <c r="C128" s="2"/>
      <c r="D128" s="2"/>
      <c r="E128" s="2"/>
      <c r="G128" s="35">
        <v>0</v>
      </c>
      <c r="H128" s="35">
        <v>634312850</v>
      </c>
    </row>
    <row r="129" spans="1:8">
      <c r="A129" s="2"/>
      <c r="B129" s="2" t="s">
        <v>314</v>
      </c>
      <c r="C129" s="2"/>
      <c r="D129" s="2"/>
      <c r="E129" s="2"/>
      <c r="G129" s="35">
        <v>0</v>
      </c>
      <c r="H129" s="35">
        <v>0</v>
      </c>
    </row>
    <row r="130" spans="1:8" ht="15.75" thickBot="1">
      <c r="B130" s="11" t="s">
        <v>422</v>
      </c>
      <c r="G130" s="125">
        <f>+G129+G128+G127+G123+G122+G121+G120</f>
        <v>1546900000</v>
      </c>
      <c r="H130" s="125">
        <f>+H129+H128+H127+H123+H122+H121+H120</f>
        <v>2146312850</v>
      </c>
    </row>
    <row r="131" spans="1:8" ht="15.75" thickTop="1">
      <c r="A131" s="2" t="s">
        <v>315</v>
      </c>
      <c r="B131" s="2" t="s">
        <v>389</v>
      </c>
      <c r="G131" s="32"/>
      <c r="H131" s="32"/>
    </row>
    <row r="132" spans="1:8">
      <c r="B132" s="2" t="s">
        <v>496</v>
      </c>
      <c r="G132" s="32"/>
      <c r="H132" s="32"/>
    </row>
    <row r="133" spans="1:8">
      <c r="B133" s="134" t="s">
        <v>390</v>
      </c>
      <c r="G133" s="253">
        <v>62574610000</v>
      </c>
      <c r="H133" s="253">
        <v>31288400000</v>
      </c>
    </row>
    <row r="134" spans="1:8">
      <c r="B134" s="2" t="s">
        <v>697</v>
      </c>
      <c r="G134" s="35">
        <v>0</v>
      </c>
      <c r="H134" s="35">
        <v>0</v>
      </c>
    </row>
    <row r="135" spans="1:8">
      <c r="B135" s="1" t="s">
        <v>694</v>
      </c>
      <c r="G135" s="32">
        <v>31288400000</v>
      </c>
      <c r="H135" s="32">
        <v>31288400000</v>
      </c>
    </row>
    <row r="136" spans="1:8">
      <c r="B136" s="1" t="s">
        <v>695</v>
      </c>
      <c r="G136" s="32">
        <v>62574610000</v>
      </c>
      <c r="H136" s="32">
        <v>31288400000</v>
      </c>
    </row>
    <row r="137" spans="1:8">
      <c r="B137" s="2" t="s">
        <v>696</v>
      </c>
      <c r="G137" s="35">
        <v>5590625024</v>
      </c>
      <c r="H137" s="35">
        <v>5590625024</v>
      </c>
    </row>
    <row r="138" spans="1:8">
      <c r="B138" s="2" t="s">
        <v>237</v>
      </c>
      <c r="G138" s="35">
        <v>0</v>
      </c>
      <c r="H138" s="35">
        <v>0</v>
      </c>
    </row>
    <row r="139" spans="1:8">
      <c r="B139" s="134" t="s">
        <v>238</v>
      </c>
      <c r="G139" s="253"/>
      <c r="H139" s="254"/>
    </row>
    <row r="140" spans="1:8">
      <c r="B140" s="1" t="s">
        <v>423</v>
      </c>
      <c r="G140" s="3">
        <v>349077112</v>
      </c>
      <c r="H140" s="3">
        <v>20862496639</v>
      </c>
    </row>
    <row r="141" spans="1:8">
      <c r="B141" s="1" t="s">
        <v>424</v>
      </c>
      <c r="G141" s="3">
        <v>3215223515</v>
      </c>
      <c r="H141" s="3">
        <v>3215223515</v>
      </c>
    </row>
    <row r="142" spans="1:8">
      <c r="B142" s="232" t="s">
        <v>143</v>
      </c>
      <c r="E142" s="12"/>
      <c r="F142" s="32"/>
      <c r="G142" s="12"/>
      <c r="H142" s="32"/>
    </row>
    <row r="143" spans="1:8" ht="30" customHeight="1">
      <c r="B143" s="361" t="s">
        <v>144</v>
      </c>
      <c r="C143" s="361"/>
      <c r="D143" s="361"/>
      <c r="E143" s="361"/>
      <c r="F143" s="361"/>
      <c r="G143" s="361"/>
      <c r="H143" s="361"/>
    </row>
    <row r="144" spans="1:8" ht="54" customHeight="1">
      <c r="B144" s="361" t="s">
        <v>145</v>
      </c>
      <c r="C144" s="361"/>
      <c r="D144" s="361"/>
      <c r="E144" s="361"/>
      <c r="F144" s="361"/>
      <c r="G144" s="361"/>
      <c r="H144" s="361"/>
    </row>
    <row r="145" spans="1:8">
      <c r="A145" s="2" t="s">
        <v>316</v>
      </c>
      <c r="B145" s="2" t="s">
        <v>450</v>
      </c>
      <c r="E145" s="200">
        <v>0</v>
      </c>
      <c r="F145" s="200"/>
      <c r="G145" s="200">
        <v>0</v>
      </c>
      <c r="H145" s="32"/>
    </row>
  </sheetData>
  <mergeCells count="6">
    <mergeCell ref="B143:H143"/>
    <mergeCell ref="B144:H144"/>
    <mergeCell ref="A4:H4"/>
    <mergeCell ref="A5:H5"/>
    <mergeCell ref="A7:H7"/>
    <mergeCell ref="B124:E124"/>
  </mergeCells>
  <phoneticPr fontId="7" type="noConversion"/>
  <pageMargins left="0.85" right="0.1" top="0.5" bottom="0.75" header="0.5" footer="0"/>
  <pageSetup paperSize="9" firstPageNumber="8" orientation="portrait" useFirstPageNumber="1" verticalDpi="0" r:id="rId1"/>
  <headerFooter alignWithMargins="0">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5"/>
  </sheetPr>
  <dimension ref="A1:G98"/>
  <sheetViews>
    <sheetView topLeftCell="A72" workbookViewId="0">
      <selection activeCell="D59" sqref="D59"/>
    </sheetView>
  </sheetViews>
  <sheetFormatPr defaultRowHeight="15"/>
  <cols>
    <col min="1" max="1" width="3.140625" style="1" customWidth="1"/>
    <col min="2" max="2" width="10" style="1" customWidth="1"/>
    <col min="3" max="3" width="23.85546875" style="1" customWidth="1"/>
    <col min="4" max="4" width="20.7109375" style="1" customWidth="1"/>
    <col min="5" max="5" width="19" style="1" customWidth="1"/>
    <col min="6" max="6" width="0.7109375" style="1" hidden="1" customWidth="1"/>
    <col min="7" max="7" width="19.42578125" style="1" customWidth="1"/>
    <col min="8" max="16384" width="9.140625" style="1"/>
  </cols>
  <sheetData>
    <row r="1" spans="1:7" s="6" customFormat="1" ht="12.75">
      <c r="A1" s="119" t="s">
        <v>193</v>
      </c>
      <c r="G1" s="72" t="s">
        <v>739</v>
      </c>
    </row>
    <row r="2" spans="1:7" s="70" customFormat="1" ht="13.5">
      <c r="A2" s="120" t="s">
        <v>736</v>
      </c>
      <c r="B2" s="92"/>
      <c r="C2" s="92"/>
      <c r="D2" s="92"/>
      <c r="E2" s="92"/>
      <c r="F2" s="92"/>
      <c r="G2" s="111" t="s">
        <v>718</v>
      </c>
    </row>
    <row r="4" spans="1:7" s="2" customFormat="1" ht="20.25">
      <c r="A4" s="362" t="s">
        <v>744</v>
      </c>
      <c r="B4" s="362"/>
      <c r="C4" s="362"/>
      <c r="D4" s="362"/>
      <c r="E4" s="362"/>
      <c r="F4" s="362"/>
      <c r="G4" s="362"/>
    </row>
    <row r="5" spans="1:7" s="2" customFormat="1">
      <c r="A5" s="363" t="s">
        <v>718</v>
      </c>
      <c r="B5" s="363"/>
      <c r="C5" s="363"/>
      <c r="D5" s="363"/>
      <c r="E5" s="363"/>
      <c r="F5" s="363"/>
      <c r="G5" s="363"/>
    </row>
    <row r="6" spans="1:7" ht="1.5" customHeight="1">
      <c r="B6" s="5"/>
      <c r="C6" s="7"/>
    </row>
    <row r="7" spans="1:7" ht="18.75" customHeight="1">
      <c r="B7" s="5"/>
      <c r="C7" s="7"/>
      <c r="E7" s="217" t="s">
        <v>730</v>
      </c>
      <c r="F7" s="10"/>
      <c r="G7" s="217" t="s">
        <v>725</v>
      </c>
    </row>
    <row r="8" spans="1:7" ht="18.75" customHeight="1">
      <c r="A8" s="39" t="s">
        <v>317</v>
      </c>
      <c r="B8" s="11" t="s">
        <v>726</v>
      </c>
      <c r="C8" s="11"/>
      <c r="E8" s="4">
        <v>123382539473</v>
      </c>
      <c r="G8" s="4">
        <v>130874967104</v>
      </c>
    </row>
    <row r="9" spans="1:7" ht="4.5" customHeight="1">
      <c r="B9" s="11"/>
      <c r="C9" s="11"/>
      <c r="D9" s="11"/>
      <c r="E9" s="8"/>
      <c r="F9" s="34"/>
      <c r="G9" s="8"/>
    </row>
    <row r="10" spans="1:7" ht="18" customHeight="1">
      <c r="A10" s="2" t="s">
        <v>318</v>
      </c>
      <c r="B10" s="2" t="s">
        <v>451</v>
      </c>
      <c r="C10" s="41"/>
      <c r="E10" s="9">
        <v>20421524742</v>
      </c>
      <c r="F10" s="10"/>
      <c r="G10" s="9">
        <v>19068752232</v>
      </c>
    </row>
    <row r="11" spans="1:7" hidden="1">
      <c r="B11" s="1" t="s">
        <v>452</v>
      </c>
      <c r="C11" s="41"/>
      <c r="E11" s="12"/>
      <c r="F11" s="3"/>
      <c r="G11" s="12"/>
    </row>
    <row r="12" spans="1:7" hidden="1">
      <c r="B12" s="1" t="s">
        <v>328</v>
      </c>
      <c r="C12" s="41"/>
      <c r="E12" s="12"/>
      <c r="F12" s="3"/>
      <c r="G12" s="12"/>
    </row>
    <row r="13" spans="1:7" hidden="1">
      <c r="B13" s="1" t="s">
        <v>453</v>
      </c>
      <c r="C13" s="41"/>
      <c r="E13" s="12"/>
      <c r="F13" s="3"/>
      <c r="G13" s="12"/>
    </row>
    <row r="14" spans="1:7" hidden="1">
      <c r="B14" s="370" t="s">
        <v>329</v>
      </c>
      <c r="C14" s="370"/>
      <c r="D14" s="370"/>
      <c r="E14" s="272">
        <f>SUM(E11:E13)</f>
        <v>0</v>
      </c>
      <c r="F14" s="4"/>
      <c r="G14" s="272">
        <f>SUM(G11:G13)</f>
        <v>0</v>
      </c>
    </row>
    <row r="15" spans="1:7" ht="0.75" customHeight="1">
      <c r="C15" s="41"/>
    </row>
    <row r="16" spans="1:7" ht="24.75" customHeight="1">
      <c r="A16" s="2" t="s">
        <v>332</v>
      </c>
      <c r="B16" s="2" t="s">
        <v>727</v>
      </c>
      <c r="E16" s="9">
        <f>E8-E10</f>
        <v>102961014731</v>
      </c>
      <c r="F16" s="10"/>
      <c r="G16" s="9">
        <v>111806214872</v>
      </c>
    </row>
    <row r="17" spans="1:7" ht="25.5" customHeight="1">
      <c r="A17" s="39" t="s">
        <v>333</v>
      </c>
      <c r="B17" s="2" t="s">
        <v>391</v>
      </c>
      <c r="C17" s="2"/>
      <c r="E17" s="9">
        <v>87781047036</v>
      </c>
      <c r="F17" s="10"/>
      <c r="G17" s="9">
        <v>97293468934</v>
      </c>
    </row>
    <row r="18" spans="1:7" ht="22.5" customHeight="1">
      <c r="A18" s="39" t="s">
        <v>334</v>
      </c>
      <c r="B18" s="2" t="s">
        <v>413</v>
      </c>
      <c r="C18" s="2"/>
      <c r="E18" s="9">
        <v>293639951</v>
      </c>
      <c r="F18" s="10"/>
      <c r="G18" s="9">
        <v>560464127</v>
      </c>
    </row>
    <row r="19" spans="1:7" hidden="1">
      <c r="B19" s="1" t="s">
        <v>454</v>
      </c>
      <c r="C19" s="36"/>
      <c r="E19" s="12"/>
      <c r="F19" s="12"/>
      <c r="G19" s="12"/>
    </row>
    <row r="20" spans="1:7" hidden="1">
      <c r="B20" s="1" t="s">
        <v>704</v>
      </c>
      <c r="C20" s="36"/>
      <c r="E20" s="12"/>
      <c r="F20" s="12"/>
      <c r="G20" s="12"/>
    </row>
    <row r="21" spans="1:7" hidden="1">
      <c r="B21" s="1" t="s">
        <v>455</v>
      </c>
      <c r="C21" s="36"/>
      <c r="E21" s="12"/>
      <c r="F21" s="12"/>
      <c r="G21" s="12"/>
    </row>
    <row r="22" spans="1:7" hidden="1">
      <c r="B22" s="1" t="s">
        <v>456</v>
      </c>
      <c r="C22" s="36"/>
      <c r="E22" s="12">
        <v>0</v>
      </c>
      <c r="F22" s="12"/>
      <c r="G22" s="12">
        <v>0</v>
      </c>
    </row>
    <row r="23" spans="1:7" hidden="1">
      <c r="B23" s="370" t="s">
        <v>410</v>
      </c>
      <c r="C23" s="370"/>
      <c r="D23" s="370"/>
      <c r="E23" s="236">
        <f>SUM(E19:E22)</f>
        <v>0</v>
      </c>
      <c r="F23" s="34"/>
      <c r="G23" s="236">
        <f>SUM(G19:G22)</f>
        <v>0</v>
      </c>
    </row>
    <row r="24" spans="1:7" ht="4.5" customHeight="1">
      <c r="B24" s="11"/>
      <c r="C24" s="11"/>
      <c r="D24" s="11"/>
      <c r="E24" s="34"/>
      <c r="F24" s="34"/>
      <c r="G24" s="34"/>
    </row>
    <row r="25" spans="1:7" ht="20.25" customHeight="1">
      <c r="A25" s="39" t="s">
        <v>335</v>
      </c>
      <c r="B25" s="2" t="s">
        <v>469</v>
      </c>
      <c r="C25" s="2"/>
      <c r="E25" s="9">
        <v>255407148</v>
      </c>
      <c r="F25" s="10"/>
      <c r="G25" s="9">
        <v>1529574455</v>
      </c>
    </row>
    <row r="26" spans="1:7" hidden="1">
      <c r="B26" s="1" t="s">
        <v>698</v>
      </c>
      <c r="C26" s="11"/>
      <c r="D26" s="11"/>
      <c r="E26" s="29"/>
      <c r="F26" s="34"/>
      <c r="G26" s="29"/>
    </row>
    <row r="27" spans="1:7" hidden="1">
      <c r="B27" s="1" t="s">
        <v>699</v>
      </c>
      <c r="C27" s="11"/>
      <c r="D27" s="11"/>
      <c r="E27" s="29"/>
      <c r="F27" s="34"/>
      <c r="G27" s="29"/>
    </row>
    <row r="28" spans="1:7" hidden="1">
      <c r="B28" s="1" t="s">
        <v>700</v>
      </c>
      <c r="C28" s="11"/>
      <c r="D28" s="11"/>
      <c r="E28" s="29">
        <v>0</v>
      </c>
      <c r="F28" s="34"/>
      <c r="G28" s="29">
        <v>0</v>
      </c>
    </row>
    <row r="29" spans="1:7" hidden="1">
      <c r="B29" s="1" t="s">
        <v>701</v>
      </c>
      <c r="C29" s="11"/>
      <c r="D29" s="11"/>
      <c r="E29" s="29"/>
      <c r="F29" s="34"/>
      <c r="G29" s="29"/>
    </row>
    <row r="30" spans="1:7" ht="22.5" customHeight="1">
      <c r="A30" s="39" t="s">
        <v>336</v>
      </c>
      <c r="B30" s="2" t="s">
        <v>153</v>
      </c>
      <c r="C30" s="2"/>
      <c r="E30" s="9">
        <v>6407377315</v>
      </c>
      <c r="F30" s="10"/>
      <c r="G30" s="9">
        <v>8972697687</v>
      </c>
    </row>
    <row r="31" spans="1:7" ht="22.5" customHeight="1">
      <c r="A31" s="39" t="s">
        <v>337</v>
      </c>
      <c r="B31" s="2" t="s">
        <v>154</v>
      </c>
      <c r="C31" s="2"/>
      <c r="E31" s="9">
        <v>2125909424</v>
      </c>
      <c r="F31" s="10"/>
      <c r="G31" s="9">
        <v>1521049621</v>
      </c>
    </row>
    <row r="32" spans="1:7" ht="22.5" customHeight="1">
      <c r="A32" s="2" t="s">
        <v>338</v>
      </c>
      <c r="B32" s="11" t="s">
        <v>343</v>
      </c>
      <c r="C32" s="11"/>
      <c r="D32" s="11"/>
      <c r="E32" s="9">
        <v>31038741</v>
      </c>
      <c r="F32" s="10"/>
      <c r="G32" s="9">
        <v>218660985</v>
      </c>
    </row>
    <row r="33" spans="1:7" ht="22.5" customHeight="1">
      <c r="A33" s="2" t="s">
        <v>339</v>
      </c>
      <c r="B33" s="11" t="s">
        <v>239</v>
      </c>
      <c r="C33" s="11"/>
      <c r="D33" s="11"/>
      <c r="E33" s="34">
        <v>29008605</v>
      </c>
      <c r="F33" s="34"/>
      <c r="G33" s="34">
        <v>1176563</v>
      </c>
    </row>
    <row r="34" spans="1:7" ht="22.5" customHeight="1">
      <c r="A34" s="39" t="s">
        <v>340</v>
      </c>
      <c r="B34" s="2" t="s">
        <v>457</v>
      </c>
      <c r="C34" s="36"/>
      <c r="E34" s="34">
        <v>1636625848</v>
      </c>
      <c r="F34" s="200"/>
      <c r="G34" s="34">
        <v>781045613</v>
      </c>
    </row>
    <row r="35" spans="1:7" ht="3.75" customHeight="1">
      <c r="A35" s="2"/>
      <c r="B35" s="2"/>
      <c r="C35" s="36"/>
      <c r="E35" s="14"/>
      <c r="F35" s="14"/>
      <c r="G35" s="14"/>
    </row>
    <row r="36" spans="1:7" ht="20.25" customHeight="1">
      <c r="A36" s="11" t="s">
        <v>341</v>
      </c>
      <c r="B36" s="2" t="s">
        <v>728</v>
      </c>
      <c r="C36" s="36"/>
      <c r="E36" s="200">
        <v>0</v>
      </c>
      <c r="F36" s="200"/>
      <c r="G36" s="200">
        <v>0</v>
      </c>
    </row>
    <row r="37" spans="1:7" ht="3.75" customHeight="1">
      <c r="C37" s="36"/>
      <c r="E37" s="12"/>
      <c r="F37" s="3"/>
      <c r="G37" s="3"/>
    </row>
    <row r="38" spans="1:7" ht="22.5" customHeight="1">
      <c r="A38" s="39" t="s">
        <v>342</v>
      </c>
      <c r="B38" s="2" t="s">
        <v>463</v>
      </c>
      <c r="C38" s="2"/>
      <c r="E38" s="9"/>
      <c r="F38" s="14"/>
      <c r="G38" s="14"/>
    </row>
    <row r="39" spans="1:7" ht="22.5" customHeight="1">
      <c r="A39" s="134">
        <v>32</v>
      </c>
      <c r="B39" s="371" t="s">
        <v>464</v>
      </c>
      <c r="C39" s="371"/>
      <c r="D39" s="371"/>
      <c r="E39" s="372"/>
      <c r="F39" s="372"/>
      <c r="G39" s="372"/>
    </row>
    <row r="40" spans="1:7">
      <c r="E40" s="217" t="s">
        <v>730</v>
      </c>
      <c r="F40" s="10"/>
      <c r="G40" s="217" t="s">
        <v>725</v>
      </c>
    </row>
    <row r="41" spans="1:7" s="234" customFormat="1" ht="15" customHeight="1">
      <c r="B41" s="366" t="s">
        <v>155</v>
      </c>
      <c r="C41" s="366"/>
      <c r="D41" s="366"/>
    </row>
    <row r="42" spans="1:7" s="234" customFormat="1" ht="16.5" customHeight="1">
      <c r="B42" s="202" t="s">
        <v>351</v>
      </c>
      <c r="C42" s="203"/>
      <c r="D42" s="204"/>
      <c r="E42" s="203">
        <v>6686943895</v>
      </c>
      <c r="F42" s="205"/>
      <c r="G42" s="203">
        <v>3267372724</v>
      </c>
    </row>
    <row r="43" spans="1:7" s="234" customFormat="1" ht="17.25" customHeight="1">
      <c r="B43" s="207" t="s">
        <v>352</v>
      </c>
      <c r="C43" s="208"/>
      <c r="D43" s="209"/>
      <c r="E43" s="203">
        <f>E42</f>
        <v>6686943895</v>
      </c>
      <c r="F43" s="205">
        <v>0</v>
      </c>
      <c r="G43" s="203">
        <f>G42</f>
        <v>3267372724</v>
      </c>
    </row>
    <row r="44" spans="1:7" s="233" customFormat="1" ht="18.75" customHeight="1">
      <c r="B44" s="207" t="s">
        <v>130</v>
      </c>
      <c r="C44" s="208"/>
      <c r="D44" s="209"/>
      <c r="E44" s="203">
        <f>E43*25/100</f>
        <v>1671735973.75</v>
      </c>
      <c r="F44" s="203">
        <v>0</v>
      </c>
      <c r="G44" s="203">
        <f>G43*25/100</f>
        <v>816843181</v>
      </c>
    </row>
    <row r="45" spans="1:7" s="233" customFormat="1" ht="4.5" customHeight="1">
      <c r="B45" s="207"/>
      <c r="C45" s="235"/>
      <c r="D45" s="209"/>
      <c r="E45" s="203"/>
      <c r="F45" s="206"/>
      <c r="G45" s="203"/>
    </row>
    <row r="46" spans="1:7" s="233" customFormat="1" ht="15" customHeight="1">
      <c r="B46" s="210" t="s">
        <v>354</v>
      </c>
      <c r="C46" s="211" t="s">
        <v>180</v>
      </c>
      <c r="D46" s="212"/>
      <c r="E46" s="213">
        <f>E44-E47</f>
        <v>35110125.75</v>
      </c>
      <c r="F46" s="214"/>
      <c r="G46" s="213">
        <f>G44-G47</f>
        <v>35797568</v>
      </c>
    </row>
    <row r="47" spans="1:7" s="234" customFormat="1" ht="18.75" customHeight="1">
      <c r="B47" s="210"/>
      <c r="C47" s="211" t="s">
        <v>346</v>
      </c>
      <c r="D47" s="215"/>
      <c r="E47" s="213">
        <v>1636625848</v>
      </c>
      <c r="F47" s="214"/>
      <c r="G47" s="213">
        <v>781045613</v>
      </c>
    </row>
    <row r="48" spans="1:7" s="234" customFormat="1" ht="17.25" customHeight="1">
      <c r="B48" s="207" t="s">
        <v>355</v>
      </c>
      <c r="C48" s="208"/>
      <c r="D48" s="209"/>
      <c r="E48" s="208">
        <f>E43-E47</f>
        <v>5050318047</v>
      </c>
      <c r="F48" s="208"/>
      <c r="G48" s="208">
        <f>G43-G47</f>
        <v>2486327111</v>
      </c>
    </row>
    <row r="49" spans="1:7" s="234" customFormat="1" ht="56.25" hidden="1" customHeight="1">
      <c r="B49" s="207"/>
      <c r="C49" s="208"/>
      <c r="D49" s="209"/>
      <c r="E49" s="208"/>
      <c r="F49" s="208"/>
      <c r="G49" s="208"/>
    </row>
    <row r="50" spans="1:7" s="44" customFormat="1" ht="21" customHeight="1">
      <c r="B50" s="367" t="s">
        <v>146</v>
      </c>
      <c r="C50" s="368"/>
      <c r="D50" s="368"/>
      <c r="E50" s="368"/>
      <c r="F50" s="368"/>
      <c r="G50" s="368"/>
    </row>
    <row r="51" spans="1:7" s="44" customFormat="1" ht="18.75" customHeight="1">
      <c r="B51" s="369" t="s">
        <v>244</v>
      </c>
      <c r="C51" s="368"/>
      <c r="D51" s="368"/>
      <c r="E51" s="368"/>
      <c r="F51" s="368"/>
      <c r="G51" s="368"/>
    </row>
    <row r="52" spans="1:7" s="44" customFormat="1" ht="20.25" customHeight="1">
      <c r="B52" s="369" t="s">
        <v>165</v>
      </c>
      <c r="C52" s="368"/>
      <c r="D52" s="368"/>
      <c r="E52" s="368"/>
      <c r="F52" s="368"/>
      <c r="G52" s="368"/>
    </row>
    <row r="53" spans="1:7" s="44" customFormat="1" ht="40.5" customHeight="1">
      <c r="B53" s="373" t="s">
        <v>166</v>
      </c>
      <c r="C53" s="374"/>
      <c r="D53" s="374"/>
      <c r="E53" s="374"/>
      <c r="F53" s="374"/>
      <c r="G53" s="374"/>
    </row>
    <row r="54" spans="1:7" s="44" customFormat="1" ht="39.75" customHeight="1">
      <c r="B54" s="373" t="s">
        <v>179</v>
      </c>
      <c r="C54" s="374"/>
      <c r="D54" s="374"/>
      <c r="E54" s="374"/>
      <c r="F54" s="374"/>
      <c r="G54" s="374"/>
    </row>
    <row r="55" spans="1:7" s="44" customFormat="1" ht="19.5" customHeight="1">
      <c r="B55" s="373" t="s">
        <v>711</v>
      </c>
      <c r="C55" s="374"/>
      <c r="D55" s="374"/>
      <c r="E55" s="374"/>
      <c r="F55" s="374"/>
      <c r="G55" s="374"/>
    </row>
    <row r="56" spans="1:7" s="44" customFormat="1" ht="30" customHeight="1">
      <c r="B56" s="369" t="s">
        <v>771</v>
      </c>
      <c r="C56" s="368"/>
      <c r="D56" s="368"/>
      <c r="E56" s="368"/>
      <c r="F56" s="368"/>
      <c r="G56" s="368"/>
    </row>
    <row r="57" spans="1:7" ht="21" customHeight="1">
      <c r="A57" s="273">
        <v>33</v>
      </c>
      <c r="B57" s="277" t="s">
        <v>729</v>
      </c>
      <c r="C57" s="127"/>
      <c r="D57" s="42"/>
      <c r="E57" s="218"/>
      <c r="F57" s="43"/>
      <c r="G57" s="43"/>
    </row>
    <row r="58" spans="1:7">
      <c r="A58" s="273"/>
      <c r="B58" s="298" t="s">
        <v>750</v>
      </c>
      <c r="C58" s="127"/>
      <c r="D58" s="42"/>
      <c r="E58" s="218"/>
      <c r="F58" s="43"/>
      <c r="G58" s="43"/>
    </row>
    <row r="59" spans="1:7">
      <c r="A59" s="273"/>
      <c r="B59" s="299" t="s">
        <v>751</v>
      </c>
      <c r="C59" s="300"/>
      <c r="D59" s="300"/>
      <c r="E59" s="300"/>
      <c r="F59" s="301"/>
      <c r="G59" s="302" t="s">
        <v>752</v>
      </c>
    </row>
    <row r="60" spans="1:7">
      <c r="A60" s="273"/>
      <c r="B60" s="303" t="s">
        <v>753</v>
      </c>
      <c r="C60" s="304"/>
      <c r="D60" s="304"/>
      <c r="E60" s="304"/>
      <c r="F60" s="305"/>
      <c r="G60" s="306" t="s">
        <v>754</v>
      </c>
    </row>
    <row r="61" spans="1:7" ht="46.5" customHeight="1">
      <c r="A61" s="273"/>
      <c r="B61" s="377" t="s">
        <v>755</v>
      </c>
      <c r="C61" s="377"/>
      <c r="D61" s="377"/>
      <c r="E61" s="304"/>
      <c r="F61" s="305"/>
      <c r="G61" s="307" t="s">
        <v>756</v>
      </c>
    </row>
    <row r="62" spans="1:7" ht="3.75" customHeight="1">
      <c r="A62" s="273"/>
      <c r="B62" s="296"/>
      <c r="C62" s="127"/>
      <c r="D62" s="42"/>
      <c r="E62" s="218"/>
      <c r="F62" s="43"/>
      <c r="G62" s="43"/>
    </row>
    <row r="63" spans="1:7">
      <c r="A63" s="273"/>
      <c r="B63" s="298" t="s">
        <v>757</v>
      </c>
      <c r="C63" s="127"/>
      <c r="D63" s="42"/>
      <c r="E63" s="218"/>
      <c r="F63" s="43"/>
      <c r="G63" s="43"/>
    </row>
    <row r="64" spans="1:7">
      <c r="A64" s="273"/>
      <c r="B64" s="304" t="s">
        <v>758</v>
      </c>
      <c r="C64" s="127"/>
      <c r="D64" s="42"/>
      <c r="E64" s="218"/>
      <c r="F64" s="43"/>
      <c r="G64" s="43"/>
    </row>
    <row r="65" spans="1:7">
      <c r="A65" s="273"/>
      <c r="B65" s="308" t="s">
        <v>751</v>
      </c>
      <c r="C65" s="308"/>
      <c r="D65" s="309" t="s">
        <v>759</v>
      </c>
      <c r="E65" s="310"/>
      <c r="F65" s="311"/>
      <c r="G65" s="217" t="s">
        <v>760</v>
      </c>
    </row>
    <row r="66" spans="1:7">
      <c r="A66" s="273"/>
      <c r="B66" s="303" t="s">
        <v>753</v>
      </c>
      <c r="D66" s="5"/>
      <c r="F66" s="12"/>
      <c r="G66" s="12"/>
    </row>
    <row r="67" spans="1:7">
      <c r="A67" s="273"/>
      <c r="B67" s="2"/>
      <c r="D67" s="5" t="s">
        <v>761</v>
      </c>
      <c r="F67" s="12"/>
      <c r="G67" s="12">
        <v>2368157080</v>
      </c>
    </row>
    <row r="68" spans="1:7">
      <c r="A68" s="273"/>
      <c r="D68" s="5" t="s">
        <v>762</v>
      </c>
      <c r="F68" s="12"/>
      <c r="G68" s="12">
        <v>14513875801</v>
      </c>
    </row>
    <row r="69" spans="1:7">
      <c r="A69" s="273"/>
      <c r="B69" s="1" t="s">
        <v>763</v>
      </c>
      <c r="D69" s="5"/>
      <c r="F69" s="12"/>
      <c r="G69" s="12"/>
    </row>
    <row r="70" spans="1:7" ht="3.75" customHeight="1">
      <c r="A70" s="273"/>
      <c r="D70" s="5"/>
      <c r="F70" s="12"/>
      <c r="G70" s="12"/>
    </row>
    <row r="71" spans="1:7">
      <c r="A71" s="273"/>
      <c r="B71" s="312" t="s">
        <v>764</v>
      </c>
      <c r="F71" s="313"/>
      <c r="G71" s="313"/>
    </row>
    <row r="72" spans="1:7">
      <c r="A72" s="273"/>
      <c r="D72" s="5" t="s">
        <v>769</v>
      </c>
      <c r="F72" s="12"/>
      <c r="G72" s="12">
        <v>1486509887</v>
      </c>
    </row>
    <row r="73" spans="1:7">
      <c r="A73" s="273"/>
      <c r="B73" s="2" t="s">
        <v>765</v>
      </c>
      <c r="D73" s="5"/>
      <c r="F73" s="12"/>
      <c r="G73" s="12"/>
    </row>
    <row r="74" spans="1:7">
      <c r="A74" s="273"/>
      <c r="B74" s="1" t="s">
        <v>766</v>
      </c>
      <c r="F74" s="12"/>
    </row>
    <row r="75" spans="1:7">
      <c r="A75" s="273"/>
      <c r="B75" s="314" t="s">
        <v>751</v>
      </c>
      <c r="C75" s="314"/>
      <c r="D75" s="315" t="s">
        <v>759</v>
      </c>
      <c r="E75" s="316"/>
      <c r="F75" s="317"/>
      <c r="G75" s="217" t="s">
        <v>760</v>
      </c>
    </row>
    <row r="76" spans="1:7">
      <c r="A76" s="273"/>
      <c r="B76" s="303" t="s">
        <v>753</v>
      </c>
      <c r="C76" s="318"/>
      <c r="D76" s="5"/>
      <c r="E76" s="12"/>
      <c r="F76" s="12"/>
      <c r="G76" s="12"/>
    </row>
    <row r="77" spans="1:7">
      <c r="A77" s="273"/>
      <c r="C77" s="318"/>
      <c r="D77" s="5" t="s">
        <v>767</v>
      </c>
      <c r="E77" s="12"/>
      <c r="F77" s="12"/>
      <c r="G77" s="12">
        <v>1847389942</v>
      </c>
    </row>
    <row r="78" spans="1:7">
      <c r="A78" s="273"/>
      <c r="B78" s="296"/>
      <c r="C78" s="127"/>
      <c r="D78" s="42" t="s">
        <v>768</v>
      </c>
      <c r="E78" s="218"/>
      <c r="F78" s="43"/>
      <c r="G78" s="12">
        <v>329966300</v>
      </c>
    </row>
    <row r="79" spans="1:7" ht="14.25" customHeight="1">
      <c r="A79" s="273">
        <v>34</v>
      </c>
      <c r="B79" s="277" t="s">
        <v>715</v>
      </c>
      <c r="C79" s="127"/>
      <c r="D79" s="42"/>
      <c r="E79" s="218"/>
      <c r="F79" s="43"/>
      <c r="G79" s="43"/>
    </row>
    <row r="80" spans="1:7" ht="14.25" customHeight="1">
      <c r="A80" s="273"/>
      <c r="B80" s="220" t="s">
        <v>731</v>
      </c>
      <c r="C80" s="220"/>
      <c r="D80" s="220"/>
      <c r="E80" s="218"/>
      <c r="F80" s="43"/>
      <c r="G80" s="43"/>
    </row>
    <row r="81" spans="1:7" ht="5.25" customHeight="1">
      <c r="A81" s="273"/>
      <c r="B81" s="220"/>
      <c r="C81" s="220"/>
      <c r="D81" s="220"/>
      <c r="E81" s="218"/>
      <c r="F81" s="43"/>
      <c r="G81" s="43"/>
    </row>
    <row r="82" spans="1:7" ht="28.5" customHeight="1">
      <c r="A82" s="273"/>
      <c r="B82" s="278" t="s">
        <v>712</v>
      </c>
      <c r="C82" s="278" t="s">
        <v>400</v>
      </c>
      <c r="D82" s="278" t="s">
        <v>718</v>
      </c>
      <c r="E82" s="279" t="s">
        <v>724</v>
      </c>
      <c r="F82" s="280"/>
      <c r="G82" s="281" t="s">
        <v>732</v>
      </c>
    </row>
    <row r="83" spans="1:7" ht="16.5" customHeight="1">
      <c r="A83" s="273"/>
      <c r="B83" s="282">
        <v>1</v>
      </c>
      <c r="C83" s="283" t="s">
        <v>713</v>
      </c>
      <c r="D83" s="284">
        <v>6686943895</v>
      </c>
      <c r="E83" s="285">
        <v>3267372724</v>
      </c>
      <c r="F83" s="286"/>
      <c r="G83" s="287">
        <f>(D83/E83*100)-100</f>
        <v>104.65812932458084</v>
      </c>
    </row>
    <row r="84" spans="1:7" ht="15.75" customHeight="1">
      <c r="A84" s="273"/>
      <c r="B84" s="288">
        <v>2</v>
      </c>
      <c r="C84" s="289" t="s">
        <v>714</v>
      </c>
      <c r="D84" s="290">
        <v>5050318047</v>
      </c>
      <c r="E84" s="291">
        <v>2486327111</v>
      </c>
      <c r="F84" s="292"/>
      <c r="G84" s="293">
        <f>(D84/E84*100)-100</f>
        <v>103.12363665490355</v>
      </c>
    </row>
    <row r="85" spans="1:7" ht="3.75" customHeight="1">
      <c r="A85" s="273"/>
      <c r="B85" s="220"/>
      <c r="C85" s="220"/>
      <c r="D85" s="220"/>
      <c r="E85" s="218"/>
      <c r="F85" s="43"/>
      <c r="G85" s="43"/>
    </row>
    <row r="86" spans="1:7" ht="17.25" customHeight="1">
      <c r="A86" s="273"/>
      <c r="B86" s="376" t="s">
        <v>738</v>
      </c>
      <c r="C86" s="376"/>
      <c r="D86" s="376"/>
      <c r="E86" s="376"/>
      <c r="F86" s="376"/>
      <c r="G86" s="376"/>
    </row>
    <row r="87" spans="1:7" ht="30.75" customHeight="1">
      <c r="A87" s="11"/>
      <c r="B87" s="376" t="s">
        <v>737</v>
      </c>
      <c r="C87" s="376"/>
      <c r="D87" s="376"/>
      <c r="E87" s="376"/>
      <c r="F87" s="376"/>
      <c r="G87" s="376"/>
    </row>
    <row r="88" spans="1:7" ht="30.75" customHeight="1">
      <c r="A88" s="11"/>
      <c r="B88" s="376" t="s">
        <v>748</v>
      </c>
      <c r="C88" s="376"/>
      <c r="D88" s="376"/>
      <c r="E88" s="376"/>
      <c r="F88" s="376"/>
      <c r="G88" s="376"/>
    </row>
    <row r="89" spans="1:7">
      <c r="A89" s="11"/>
      <c r="B89" s="376" t="s">
        <v>749</v>
      </c>
      <c r="C89" s="376"/>
      <c r="D89" s="376"/>
      <c r="E89" s="376"/>
      <c r="F89" s="376"/>
      <c r="G89" s="376"/>
    </row>
    <row r="90" spans="1:7" ht="18.75" customHeight="1">
      <c r="A90" s="11">
        <v>35</v>
      </c>
      <c r="B90" s="2" t="s">
        <v>148</v>
      </c>
      <c r="C90" s="36"/>
      <c r="E90" s="29"/>
    </row>
    <row r="91" spans="1:7">
      <c r="B91" s="1" t="s">
        <v>733</v>
      </c>
    </row>
    <row r="92" spans="1:7" ht="13.5" customHeight="1">
      <c r="E92" s="375" t="s">
        <v>770</v>
      </c>
      <c r="F92" s="328"/>
      <c r="G92" s="328"/>
    </row>
    <row r="93" spans="1:7">
      <c r="B93" s="370" t="s">
        <v>734</v>
      </c>
      <c r="C93" s="370"/>
      <c r="D93" s="11" t="s">
        <v>300</v>
      </c>
      <c r="E93" s="331" t="s">
        <v>705</v>
      </c>
      <c r="F93" s="331"/>
      <c r="G93" s="331"/>
    </row>
    <row r="95" spans="1:7" s="2" customFormat="1" ht="14.25">
      <c r="D95" s="14"/>
      <c r="E95" s="331"/>
      <c r="F95" s="331"/>
      <c r="G95" s="331"/>
    </row>
    <row r="98" spans="2:7" s="44" customFormat="1">
      <c r="B98" s="378" t="s">
        <v>735</v>
      </c>
      <c r="C98" s="378"/>
      <c r="D98" s="22" t="s">
        <v>157</v>
      </c>
      <c r="E98" s="330" t="s">
        <v>194</v>
      </c>
      <c r="F98" s="330"/>
      <c r="G98" s="330"/>
    </row>
  </sheetData>
  <mergeCells count="24">
    <mergeCell ref="B93:C93"/>
    <mergeCell ref="E93:G93"/>
    <mergeCell ref="E95:G95"/>
    <mergeCell ref="B98:C98"/>
    <mergeCell ref="E98:G98"/>
    <mergeCell ref="B53:G53"/>
    <mergeCell ref="B54:G54"/>
    <mergeCell ref="E92:G92"/>
    <mergeCell ref="B55:G55"/>
    <mergeCell ref="B86:G86"/>
    <mergeCell ref="B87:G87"/>
    <mergeCell ref="B89:G89"/>
    <mergeCell ref="B88:G88"/>
    <mergeCell ref="B61:D61"/>
    <mergeCell ref="B56:G56"/>
    <mergeCell ref="B41:D41"/>
    <mergeCell ref="B50:G50"/>
    <mergeCell ref="B51:G51"/>
    <mergeCell ref="B52:G52"/>
    <mergeCell ref="A4:G4"/>
    <mergeCell ref="A5:G5"/>
    <mergeCell ref="B14:D14"/>
    <mergeCell ref="B23:D23"/>
    <mergeCell ref="B39:G39"/>
  </mergeCells>
  <phoneticPr fontId="7" type="noConversion"/>
  <pageMargins left="0.5" right="0" top="0.5" bottom="1" header="0.5" footer="0"/>
  <pageSetup paperSize="9" firstPageNumber="11" orientation="portrait" useFirstPageNumber="1" verticalDpi="0"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5"/>
  </sheetPr>
  <dimension ref="A1:M82"/>
  <sheetViews>
    <sheetView showGridLines="0" topLeftCell="A37" zoomScaleSheetLayoutView="100" workbookViewId="0">
      <selection activeCell="I20" sqref="I20"/>
    </sheetView>
  </sheetViews>
  <sheetFormatPr defaultRowHeight="15.75"/>
  <cols>
    <col min="1" max="1" width="7.28515625" style="149" customWidth="1"/>
    <col min="2" max="3" width="16.85546875" style="151" customWidth="1"/>
    <col min="4" max="4" width="2.42578125" style="152" customWidth="1"/>
    <col min="5" max="5" width="6.85546875" style="149" customWidth="1"/>
    <col min="6" max="6" width="16.42578125" style="151" customWidth="1"/>
    <col min="7" max="7" width="16.85546875" style="151" customWidth="1"/>
    <col min="8" max="8" width="2.5703125" style="152" customWidth="1"/>
    <col min="9" max="9" width="20.7109375" style="152" customWidth="1"/>
    <col min="10" max="10" width="9.140625" style="153"/>
    <col min="11" max="16384" width="9.140625" style="152"/>
  </cols>
  <sheetData>
    <row r="1" spans="1:10">
      <c r="A1" s="149">
        <v>111</v>
      </c>
      <c r="B1" s="150">
        <v>108536700</v>
      </c>
      <c r="E1" s="149">
        <v>112</v>
      </c>
      <c r="F1" s="150">
        <v>1286238025</v>
      </c>
    </row>
    <row r="2" spans="1:10" s="155" customFormat="1">
      <c r="A2" s="149"/>
      <c r="B2" s="154" t="s">
        <v>437</v>
      </c>
      <c r="C2" s="154" t="s">
        <v>438</v>
      </c>
      <c r="E2" s="149"/>
      <c r="F2" s="154" t="s">
        <v>437</v>
      </c>
      <c r="G2" s="154" t="s">
        <v>438</v>
      </c>
      <c r="J2" s="156"/>
    </row>
    <row r="3" spans="1:10" s="155" customFormat="1">
      <c r="A3" s="149">
        <v>112</v>
      </c>
      <c r="B3" s="154">
        <v>8088236724</v>
      </c>
      <c r="C3" s="154">
        <v>9936000000</v>
      </c>
      <c r="E3" s="149">
        <v>111</v>
      </c>
      <c r="F3" s="154">
        <v>9936000000</v>
      </c>
      <c r="G3" s="154">
        <v>8088236724</v>
      </c>
      <c r="J3" s="156"/>
    </row>
    <row r="4" spans="1:10">
      <c r="A4" s="149">
        <v>1121</v>
      </c>
      <c r="E4" s="149">
        <v>1121</v>
      </c>
      <c r="F4" s="151">
        <f>15013074403+1996136367</f>
        <v>17009210770</v>
      </c>
      <c r="G4" s="151">
        <v>17009210770</v>
      </c>
      <c r="I4" s="151">
        <f>F4+B4-C4-G4</f>
        <v>0</v>
      </c>
    </row>
    <row r="5" spans="1:10">
      <c r="A5" s="157">
        <v>131</v>
      </c>
      <c r="B5" s="158">
        <v>19753114868</v>
      </c>
      <c r="C5" s="158">
        <v>16504194</v>
      </c>
      <c r="E5" s="157">
        <v>131</v>
      </c>
      <c r="F5" s="158">
        <v>32802773958</v>
      </c>
      <c r="G5" s="158"/>
      <c r="I5" s="158">
        <f>B5-C5+F5-G5+B36-C36+B37-C37+F36-G36+F37-G37</f>
        <v>52539384632</v>
      </c>
      <c r="J5" s="159" t="s">
        <v>439</v>
      </c>
    </row>
    <row r="6" spans="1:10">
      <c r="A6" s="149">
        <v>1331</v>
      </c>
      <c r="C6" s="151">
        <v>66619066</v>
      </c>
      <c r="E6" s="160">
        <v>13311</v>
      </c>
      <c r="F6" s="161"/>
      <c r="G6" s="161">
        <v>2848880</v>
      </c>
      <c r="I6" s="161">
        <f>SUM(B7:B13)+SUM(B21:B23)+SUM(F7:F13)+SUM(F21:F23)+SUM(B25:B30)+SUM(F25:F30)+SUM(B32:B35)+SUM(F32:F35)+SUM(B39:B41)+SUM(F39:F41)+SUM(B45:B54)+SUM(F45:F54)+F38</f>
        <v>4553048574</v>
      </c>
      <c r="J6" s="153" t="s">
        <v>440</v>
      </c>
    </row>
    <row r="7" spans="1:10">
      <c r="A7" s="160">
        <v>1381</v>
      </c>
      <c r="B7" s="161"/>
      <c r="C7" s="161"/>
      <c r="E7" s="160"/>
      <c r="F7" s="161"/>
      <c r="I7" s="151"/>
    </row>
    <row r="8" spans="1:10">
      <c r="A8" s="160">
        <v>1388</v>
      </c>
      <c r="B8" s="161">
        <v>9917551</v>
      </c>
      <c r="C8" s="161">
        <v>164952275</v>
      </c>
      <c r="D8" s="184"/>
      <c r="E8" s="160">
        <v>1388</v>
      </c>
      <c r="F8" s="161">
        <v>144024238</v>
      </c>
      <c r="I8" s="151">
        <f>SUM(C6:C13)+SUM(G6:G13)+C18+SUM(C21:C23)+G21+G23+SUM(C25:C30)+SUM(G25:G30)+SUM(C32:C35)+SUM(G32:G35)+SUM(C39:C43)+SUM(G39:G43)+SUM(C45:C55)+SUM(G45:G55)</f>
        <v>10865533678</v>
      </c>
      <c r="J8" s="159" t="s">
        <v>441</v>
      </c>
    </row>
    <row r="9" spans="1:10">
      <c r="A9" s="160">
        <v>1411</v>
      </c>
      <c r="B9" s="161">
        <v>3872375696</v>
      </c>
      <c r="C9" s="161">
        <v>3949534696</v>
      </c>
      <c r="E9" s="160"/>
    </row>
    <row r="10" spans="1:10">
      <c r="A10" s="160">
        <v>1412</v>
      </c>
      <c r="C10" s="161"/>
      <c r="E10" s="160">
        <v>14228</v>
      </c>
    </row>
    <row r="11" spans="1:10">
      <c r="A11" s="160">
        <v>1421</v>
      </c>
      <c r="C11" s="161">
        <v>172846099</v>
      </c>
      <c r="E11" s="160"/>
    </row>
    <row r="12" spans="1:10">
      <c r="A12" s="160">
        <v>144</v>
      </c>
      <c r="C12" s="161"/>
      <c r="E12" s="160">
        <v>144</v>
      </c>
      <c r="G12" s="161">
        <v>107863056</v>
      </c>
    </row>
    <row r="13" spans="1:10">
      <c r="A13" s="149">
        <v>152</v>
      </c>
      <c r="C13" s="151">
        <f>29740920+51732489</f>
        <v>81473409</v>
      </c>
    </row>
    <row r="14" spans="1:10">
      <c r="A14" s="162">
        <v>2111</v>
      </c>
      <c r="B14" s="163"/>
      <c r="C14" s="163"/>
    </row>
    <row r="15" spans="1:10">
      <c r="A15" s="162">
        <v>2112</v>
      </c>
      <c r="B15" s="163"/>
      <c r="C15" s="163"/>
    </row>
    <row r="16" spans="1:10">
      <c r="A16" s="162">
        <v>2115</v>
      </c>
      <c r="B16" s="163"/>
      <c r="C16" s="163"/>
      <c r="I16" s="151"/>
      <c r="J16" s="164"/>
    </row>
    <row r="17" spans="1:10">
      <c r="A17" s="162">
        <v>2411</v>
      </c>
      <c r="B17" s="163"/>
      <c r="C17" s="163"/>
      <c r="I17" s="163">
        <f>SUM(C14:C17)+SUM(G14:G17)</f>
        <v>0</v>
      </c>
      <c r="J17" s="153" t="s">
        <v>442</v>
      </c>
    </row>
    <row r="18" spans="1:10">
      <c r="A18" s="149">
        <v>2428</v>
      </c>
      <c r="B18" s="152"/>
      <c r="E18" s="152"/>
      <c r="F18" s="152"/>
      <c r="G18" s="152"/>
    </row>
    <row r="19" spans="1:10">
      <c r="B19" s="152"/>
      <c r="E19" s="165">
        <v>311</v>
      </c>
      <c r="F19" s="166">
        <v>19365226425</v>
      </c>
      <c r="G19" s="166">
        <v>16809628830</v>
      </c>
    </row>
    <row r="20" spans="1:10">
      <c r="A20" s="167">
        <v>331</v>
      </c>
      <c r="B20" s="168">
        <v>89800</v>
      </c>
      <c r="C20" s="168">
        <v>6156364435</v>
      </c>
      <c r="E20" s="167">
        <v>3311</v>
      </c>
      <c r="F20" s="168"/>
      <c r="G20" s="168">
        <v>35108409067</v>
      </c>
      <c r="I20" s="168">
        <f>C20-B20+G20-F20</f>
        <v>41264683702</v>
      </c>
      <c r="J20" s="159" t="s">
        <v>443</v>
      </c>
    </row>
    <row r="21" spans="1:10">
      <c r="A21" s="160">
        <v>33311</v>
      </c>
      <c r="C21" s="161">
        <v>511582882</v>
      </c>
      <c r="E21" s="160">
        <v>3331</v>
      </c>
      <c r="G21" s="161">
        <f>615503389+115078635</f>
        <v>730582024</v>
      </c>
    </row>
    <row r="22" spans="1:10">
      <c r="E22" s="174">
        <v>3334</v>
      </c>
      <c r="F22" s="175"/>
      <c r="G22" s="175">
        <v>632231639</v>
      </c>
      <c r="I22" s="175">
        <f>G22</f>
        <v>632231639</v>
      </c>
      <c r="J22" s="153" t="s">
        <v>42</v>
      </c>
    </row>
    <row r="23" spans="1:10">
      <c r="A23" s="160">
        <v>3338</v>
      </c>
      <c r="C23" s="161"/>
      <c r="E23" s="160">
        <v>3338</v>
      </c>
      <c r="G23" s="161">
        <v>48874726</v>
      </c>
    </row>
    <row r="24" spans="1:10">
      <c r="A24" s="169">
        <v>334</v>
      </c>
      <c r="B24" s="170">
        <f>1997100+1859000+396000</f>
        <v>4252100</v>
      </c>
      <c r="C24" s="170">
        <v>7264664904</v>
      </c>
      <c r="D24" s="171"/>
      <c r="E24" s="169">
        <v>334</v>
      </c>
      <c r="F24" s="170"/>
      <c r="G24" s="170"/>
      <c r="I24" s="170">
        <f>C24+G24-B24</f>
        <v>7260412804</v>
      </c>
      <c r="J24" s="153" t="s">
        <v>444</v>
      </c>
    </row>
    <row r="25" spans="1:10" s="184" customFormat="1">
      <c r="A25" s="160">
        <v>335</v>
      </c>
      <c r="B25" s="161">
        <v>3640288</v>
      </c>
      <c r="C25" s="161">
        <v>262236684</v>
      </c>
      <c r="E25" s="160">
        <v>335</v>
      </c>
      <c r="F25" s="161">
        <v>80774916</v>
      </c>
      <c r="G25" s="151"/>
      <c r="I25" s="161"/>
      <c r="J25" s="185"/>
    </row>
    <row r="26" spans="1:10" s="184" customFormat="1">
      <c r="A26" s="160">
        <v>3381</v>
      </c>
      <c r="B26" s="161">
        <v>69</v>
      </c>
      <c r="C26" s="161"/>
      <c r="E26" s="160"/>
      <c r="F26" s="151"/>
      <c r="G26" s="151"/>
      <c r="I26" s="161"/>
      <c r="J26" s="185"/>
    </row>
    <row r="27" spans="1:10">
      <c r="A27" s="160">
        <v>3382</v>
      </c>
      <c r="B27" s="161">
        <v>39996675</v>
      </c>
      <c r="C27" s="161">
        <v>137623427</v>
      </c>
      <c r="E27" s="160">
        <v>3382</v>
      </c>
      <c r="G27" s="161">
        <v>39996675</v>
      </c>
    </row>
    <row r="28" spans="1:10">
      <c r="A28" s="160">
        <v>3383</v>
      </c>
      <c r="B28" s="161">
        <v>153947295</v>
      </c>
      <c r="C28" s="161">
        <v>168975</v>
      </c>
      <c r="E28" s="160">
        <v>3383</v>
      </c>
      <c r="G28" s="161">
        <v>729444438</v>
      </c>
    </row>
    <row r="29" spans="1:10">
      <c r="A29" s="160">
        <v>3384</v>
      </c>
      <c r="B29" s="161">
        <v>33120000</v>
      </c>
      <c r="C29" s="161">
        <v>38790</v>
      </c>
      <c r="E29" s="160">
        <v>3384</v>
      </c>
      <c r="G29" s="161"/>
    </row>
    <row r="30" spans="1:10">
      <c r="A30" s="160">
        <v>3388</v>
      </c>
      <c r="B30" s="161">
        <v>140510287</v>
      </c>
      <c r="C30" s="161">
        <v>691135385</v>
      </c>
      <c r="E30" s="160">
        <v>3388</v>
      </c>
      <c r="G30" s="161">
        <v>386885268</v>
      </c>
    </row>
    <row r="31" spans="1:10">
      <c r="A31" s="165">
        <v>341</v>
      </c>
      <c r="B31" s="166"/>
      <c r="C31" s="166"/>
      <c r="D31" s="172"/>
      <c r="E31" s="165">
        <v>341</v>
      </c>
      <c r="F31" s="166"/>
      <c r="G31" s="166">
        <v>659000000</v>
      </c>
      <c r="I31" s="166">
        <f>F19+B31+F31</f>
        <v>19365226425</v>
      </c>
      <c r="J31" s="153" t="s">
        <v>445</v>
      </c>
    </row>
    <row r="32" spans="1:10">
      <c r="A32" s="160">
        <v>344</v>
      </c>
      <c r="B32" s="161"/>
      <c r="C32" s="161"/>
      <c r="E32" s="160">
        <v>344</v>
      </c>
      <c r="G32" s="161"/>
      <c r="I32" s="166">
        <f>G19+G31+B31</f>
        <v>17468628830</v>
      </c>
      <c r="J32" s="153" t="s">
        <v>446</v>
      </c>
    </row>
    <row r="33" spans="1:13">
      <c r="A33" s="160">
        <v>421</v>
      </c>
      <c r="B33" s="161"/>
      <c r="C33" s="161">
        <v>402869357</v>
      </c>
      <c r="E33" s="160"/>
      <c r="G33" s="161"/>
      <c r="I33" s="166"/>
    </row>
    <row r="34" spans="1:13">
      <c r="A34" s="160">
        <v>4311</v>
      </c>
      <c r="B34" s="161"/>
      <c r="C34" s="161">
        <v>192102800</v>
      </c>
      <c r="E34" s="160">
        <v>4311</v>
      </c>
      <c r="G34" s="161"/>
      <c r="I34" s="151"/>
    </row>
    <row r="35" spans="1:13">
      <c r="A35" s="160">
        <v>4312</v>
      </c>
      <c r="B35" s="161">
        <v>40000</v>
      </c>
      <c r="C35" s="161">
        <v>22509800</v>
      </c>
      <c r="E35" s="160">
        <v>4312</v>
      </c>
      <c r="G35" s="161">
        <v>11000</v>
      </c>
    </row>
    <row r="36" spans="1:13">
      <c r="A36" s="157">
        <v>5112</v>
      </c>
      <c r="B36" s="158"/>
      <c r="C36" s="158"/>
      <c r="D36" s="173"/>
      <c r="E36" s="157"/>
      <c r="F36" s="158"/>
      <c r="G36" s="158"/>
    </row>
    <row r="37" spans="1:13">
      <c r="A37" s="157">
        <v>5113</v>
      </c>
      <c r="B37" s="173"/>
      <c r="C37" s="158"/>
      <c r="D37" s="173"/>
      <c r="E37" s="157">
        <v>511</v>
      </c>
      <c r="F37" s="158"/>
      <c r="G37" s="158"/>
    </row>
    <row r="38" spans="1:13">
      <c r="A38" s="174">
        <v>515</v>
      </c>
      <c r="B38" s="175"/>
      <c r="C38" s="175"/>
      <c r="D38" s="176"/>
      <c r="E38" s="174">
        <v>515</v>
      </c>
      <c r="F38" s="175">
        <f>27650000+17298733+12251194+1492632</f>
        <v>58692559</v>
      </c>
      <c r="I38" s="175">
        <f>F38+B38</f>
        <v>58692559</v>
      </c>
      <c r="J38" s="153" t="s">
        <v>447</v>
      </c>
    </row>
    <row r="39" spans="1:13">
      <c r="A39" s="160">
        <v>6271</v>
      </c>
      <c r="C39" s="161">
        <v>101907310</v>
      </c>
      <c r="E39" s="160">
        <v>6271</v>
      </c>
    </row>
    <row r="40" spans="1:13">
      <c r="A40" s="160">
        <v>6272</v>
      </c>
      <c r="C40" s="161">
        <v>103000</v>
      </c>
      <c r="E40" s="160">
        <v>6272</v>
      </c>
    </row>
    <row r="41" spans="1:13">
      <c r="A41" s="160">
        <v>6273</v>
      </c>
      <c r="C41" s="161">
        <v>770000</v>
      </c>
      <c r="E41" s="160">
        <v>6273</v>
      </c>
    </row>
    <row r="42" spans="1:13">
      <c r="A42" s="160">
        <v>6277</v>
      </c>
      <c r="C42" s="161">
        <v>145394869</v>
      </c>
      <c r="E42" s="160">
        <v>6277</v>
      </c>
    </row>
    <row r="43" spans="1:13">
      <c r="A43" s="160">
        <v>6278</v>
      </c>
      <c r="C43" s="161">
        <v>12860900</v>
      </c>
      <c r="E43" s="160">
        <v>6278</v>
      </c>
    </row>
    <row r="44" spans="1:13">
      <c r="A44" s="177">
        <v>6351</v>
      </c>
      <c r="B44" s="178"/>
      <c r="C44" s="178"/>
      <c r="D44" s="179"/>
      <c r="E44" s="177">
        <v>6351</v>
      </c>
      <c r="F44" s="178"/>
      <c r="G44" s="178">
        <f>127720921+13284773</f>
        <v>141005694</v>
      </c>
      <c r="I44" s="178">
        <f>G44</f>
        <v>141005694</v>
      </c>
      <c r="J44" s="153" t="s">
        <v>448</v>
      </c>
      <c r="M44" s="152">
        <v>-101137500</v>
      </c>
    </row>
    <row r="45" spans="1:13">
      <c r="A45" s="160">
        <v>6416</v>
      </c>
      <c r="C45" s="161">
        <v>26092916</v>
      </c>
      <c r="E45" s="160">
        <v>6416</v>
      </c>
    </row>
    <row r="46" spans="1:13">
      <c r="A46" s="160">
        <v>6417</v>
      </c>
      <c r="C46" s="161">
        <v>545090839</v>
      </c>
      <c r="E46" s="160">
        <v>6417</v>
      </c>
    </row>
    <row r="47" spans="1:13">
      <c r="A47" s="160">
        <v>6418</v>
      </c>
      <c r="C47" s="161">
        <v>7374290</v>
      </c>
      <c r="E47" s="160">
        <v>6418</v>
      </c>
    </row>
    <row r="48" spans="1:13">
      <c r="A48" s="160">
        <v>6421</v>
      </c>
      <c r="C48" s="161">
        <v>78902000</v>
      </c>
      <c r="E48" s="160">
        <v>6421</v>
      </c>
    </row>
    <row r="49" spans="1:7">
      <c r="A49" s="160">
        <v>6422</v>
      </c>
      <c r="C49" s="161">
        <v>72890142</v>
      </c>
      <c r="E49" s="160">
        <v>6422</v>
      </c>
      <c r="G49" s="161">
        <v>69520</v>
      </c>
    </row>
    <row r="50" spans="1:7">
      <c r="A50" s="160">
        <v>6423</v>
      </c>
      <c r="C50" s="161">
        <v>52086123</v>
      </c>
      <c r="E50" s="160">
        <v>6423</v>
      </c>
    </row>
    <row r="51" spans="1:7">
      <c r="A51" s="160">
        <v>6425</v>
      </c>
      <c r="C51" s="161">
        <v>2424400</v>
      </c>
      <c r="E51" s="160">
        <v>6425</v>
      </c>
    </row>
    <row r="52" spans="1:7">
      <c r="A52" s="160">
        <v>6427</v>
      </c>
      <c r="C52" s="161">
        <v>198636408</v>
      </c>
      <c r="E52" s="160">
        <v>6427</v>
      </c>
      <c r="G52" s="161">
        <v>30187471</v>
      </c>
    </row>
    <row r="53" spans="1:7">
      <c r="A53" s="160">
        <v>6428</v>
      </c>
      <c r="C53" s="161">
        <v>888543778</v>
      </c>
      <c r="E53" s="160">
        <v>6428</v>
      </c>
    </row>
    <row r="54" spans="1:7">
      <c r="A54" s="160">
        <v>711</v>
      </c>
      <c r="E54" s="160">
        <v>711</v>
      </c>
      <c r="F54" s="161">
        <v>16009000</v>
      </c>
    </row>
    <row r="55" spans="1:7">
      <c r="A55" s="149">
        <v>811</v>
      </c>
      <c r="E55" s="149">
        <v>811</v>
      </c>
    </row>
    <row r="56" spans="1:7">
      <c r="A56" s="180"/>
      <c r="B56" s="181">
        <f>SUM(B3:B55)</f>
        <v>32099241353</v>
      </c>
      <c r="C56" s="181">
        <f>SUM(C3:C55)</f>
        <v>32162304153</v>
      </c>
      <c r="D56" s="182"/>
      <c r="E56" s="180"/>
      <c r="F56" s="181">
        <f>SUM(F3:F55)</f>
        <v>79412711866</v>
      </c>
      <c r="G56" s="181">
        <f>SUM(G3:G55)</f>
        <v>80524485782</v>
      </c>
    </row>
    <row r="57" spans="1:7">
      <c r="B57" s="150">
        <f>B1+B56-C56</f>
        <v>45473900</v>
      </c>
      <c r="F57" s="150">
        <f>F1+F56-G56</f>
        <v>174464109</v>
      </c>
    </row>
    <row r="58" spans="1:7">
      <c r="B58" s="151" t="e">
        <f>B57-#REF!</f>
        <v>#REF!</v>
      </c>
      <c r="F58" s="151" t="e">
        <f>F57-#REF!</f>
        <v>#REF!</v>
      </c>
    </row>
    <row r="67" spans="8:9">
      <c r="H67" s="182"/>
      <c r="I67" s="182"/>
    </row>
    <row r="82" spans="1:10" s="182" customFormat="1">
      <c r="A82" s="149"/>
      <c r="B82" s="151"/>
      <c r="C82" s="151"/>
      <c r="D82" s="152"/>
      <c r="E82" s="149"/>
      <c r="F82" s="151"/>
      <c r="G82" s="151"/>
      <c r="H82" s="152"/>
      <c r="I82" s="152"/>
      <c r="J82" s="183"/>
    </row>
  </sheetData>
  <phoneticPr fontId="7" type="noConversion"/>
  <printOptions horizontalCentered="1"/>
  <pageMargins left="0.42" right="0.44" top="0.45" bottom="0.52" header="0.3" footer="0.21"/>
  <pageSetup paperSize="9" firstPageNumber="23" orientation="portrait" useFirstPageNumber="1"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CDKT</vt:lpstr>
      <vt:lpstr>LCTT</vt:lpstr>
      <vt:lpstr>LCTT- gtiep</vt:lpstr>
      <vt:lpstr>KQKD</vt:lpstr>
      <vt:lpstr>LCTT-TT</vt:lpstr>
      <vt:lpstr>TM1</vt:lpstr>
      <vt:lpstr>TM2</vt:lpstr>
      <vt:lpstr>TM3</vt:lpstr>
      <vt:lpstr>SO CAI 111,112</vt:lpstr>
      <vt:lpstr>XL4Poppy</vt:lpstr>
      <vt:lpstr>'~         '!_Builtin0</vt:lpstr>
      <vt:lpstr>_Builtin0</vt:lpstr>
      <vt:lpstr>XL4Poppy!Bust</vt:lpstr>
      <vt:lpstr>XL4Poppy!Continue</vt:lpstr>
      <vt:lpstr>Documents_array</vt:lpstr>
      <vt:lpstr>Hello</vt:lpstr>
      <vt:lpstr>CDKT!Print_Area</vt:lpstr>
      <vt:lpstr>KQKD!Print_Area</vt:lpstr>
      <vt:lpstr>LCTT!Print_Area</vt:lpstr>
      <vt:lpstr>'TM1'!Print_Area</vt:lpstr>
      <vt:lpstr>'TM2'!Print_Area</vt:lpstr>
      <vt:lpstr>'TM3'!Print_Area</vt:lpstr>
      <vt:lpstr>CDKT!Print_Titles</vt:lpstr>
      <vt:lpstr>'TM1'!Print_Titles</vt:lpstr>
      <vt:lpstr>'TM2'!Print_Titles</vt:lpstr>
      <vt:lpstr>'TM3'!Print_Titles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minh thuy</dc:creator>
  <cp:lastModifiedBy>Pham Huu Ha</cp:lastModifiedBy>
  <cp:lastPrinted>2013-02-18T03:42:27Z</cp:lastPrinted>
  <dcterms:created xsi:type="dcterms:W3CDTF">2007-05-22T02:44:42Z</dcterms:created>
  <dcterms:modified xsi:type="dcterms:W3CDTF">2024-05-14T10:11:55Z</dcterms:modified>
</cp:coreProperties>
</file>